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70" windowWidth="18195" windowHeight="12045" activeTab="8"/>
  </bookViews>
  <sheets>
    <sheet name="16TC(9+3)" sheetId="9" r:id="rId1"/>
    <sheet name="16TCN" sheetId="10" r:id="rId2"/>
    <sheet name="17T4" sheetId="12" r:id="rId3"/>
    <sheet name="18T4" sheetId="14" r:id="rId4"/>
    <sheet name="18T2" sheetId="13" r:id="rId5"/>
    <sheet name="16CĐN" sheetId="11" r:id="rId6"/>
    <sheet name="16CĐ" sheetId="2" r:id="rId7"/>
    <sheet name="17C1" sheetId="1" r:id="rId8"/>
    <sheet name="18C1" sheetId="15" r:id="rId9"/>
    <sheet name="TH_HB" sheetId="8" r:id="rId10"/>
  </sheets>
  <definedNames>
    <definedName name="_xlnm.Print_Titles" localSheetId="6">'16CĐ'!#REF!</definedName>
    <definedName name="_xlnm.Print_Titles" localSheetId="7">'17C1'!$99:$101</definedName>
    <definedName name="_xlnm.Print_Titles" localSheetId="8">'18C1'!$107:$109</definedName>
    <definedName name="_xlnm.Print_Titles" localSheetId="3">'18T4'!$75:$77</definedName>
  </definedNames>
  <calcPr calcId="144525"/>
</workbook>
</file>

<file path=xl/calcChain.xml><?xml version="1.0" encoding="utf-8"?>
<calcChain xmlns="http://schemas.openxmlformats.org/spreadsheetml/2006/main">
  <c r="K49" i="8" l="1"/>
  <c r="I49" i="8"/>
  <c r="F49" i="8"/>
  <c r="F51" i="8" s="1"/>
  <c r="E49" i="8"/>
  <c r="E51" i="8" s="1"/>
  <c r="D49" i="8"/>
  <c r="D51" i="8" s="1"/>
  <c r="C49" i="8"/>
  <c r="G48" i="8"/>
  <c r="H48" i="8" s="1"/>
  <c r="G47" i="8"/>
  <c r="H47" i="8" s="1"/>
  <c r="G46" i="8"/>
  <c r="H46" i="8" s="1"/>
  <c r="G45" i="8"/>
  <c r="H45" i="8" s="1"/>
  <c r="G44" i="8"/>
  <c r="H44" i="8" s="1"/>
  <c r="G43" i="8"/>
  <c r="H43" i="8" s="1"/>
  <c r="G42" i="8"/>
  <c r="H42" i="8" s="1"/>
  <c r="G41" i="8"/>
  <c r="H41" i="8" s="1"/>
  <c r="G40" i="8"/>
  <c r="G49" i="8" s="1"/>
  <c r="H49" i="8" s="1"/>
  <c r="D23" i="8"/>
  <c r="D22" i="8"/>
  <c r="D21" i="8"/>
  <c r="H40" i="8" l="1"/>
  <c r="C41" i="9" l="1"/>
  <c r="C42" i="11"/>
  <c r="C146" i="15"/>
  <c r="C125" i="1"/>
  <c r="C53" i="2"/>
  <c r="L48" i="2"/>
  <c r="P48" i="2" s="1"/>
  <c r="L47" i="2"/>
  <c r="P47" i="2" s="1"/>
  <c r="C104" i="14"/>
  <c r="L103" i="14"/>
  <c r="P103" i="14" s="1"/>
  <c r="L102" i="14"/>
  <c r="P102" i="14" s="1"/>
  <c r="L101" i="14"/>
  <c r="P101" i="14" s="1"/>
  <c r="L100" i="14"/>
  <c r="P100" i="14" s="1"/>
  <c r="L99" i="14"/>
  <c r="P99" i="14" s="1"/>
  <c r="L98" i="14"/>
  <c r="P98" i="14" s="1"/>
  <c r="L97" i="14"/>
  <c r="P97" i="14" s="1"/>
  <c r="L96" i="14"/>
  <c r="P96" i="14" s="1"/>
  <c r="L95" i="14"/>
  <c r="P95" i="14" s="1"/>
  <c r="L94" i="14"/>
  <c r="P94" i="14" s="1"/>
  <c r="C44" i="12"/>
  <c r="I79" i="8" l="1"/>
  <c r="L133" i="15" l="1"/>
  <c r="P133" i="15" s="1"/>
  <c r="L132" i="15"/>
  <c r="P132" i="15" s="1"/>
  <c r="L131" i="15"/>
  <c r="P131" i="15" s="1"/>
  <c r="L130" i="15"/>
  <c r="P130" i="15" s="1"/>
  <c r="L129" i="15"/>
  <c r="P129" i="15" s="1"/>
  <c r="L128" i="15"/>
  <c r="P128" i="15" s="1"/>
  <c r="L127" i="15"/>
  <c r="P127" i="15" s="1"/>
  <c r="L126" i="15"/>
  <c r="P126" i="15" s="1"/>
  <c r="L125" i="15"/>
  <c r="P125" i="15" s="1"/>
  <c r="L124" i="15"/>
  <c r="P124" i="15" s="1"/>
  <c r="L123" i="15"/>
  <c r="P123" i="15" s="1"/>
  <c r="L122" i="15"/>
  <c r="P122" i="15" s="1"/>
  <c r="L121" i="15"/>
  <c r="P121" i="15" s="1"/>
  <c r="L120" i="15"/>
  <c r="P120" i="15" s="1"/>
  <c r="L119" i="15"/>
  <c r="P119" i="15" s="1"/>
  <c r="L118" i="15"/>
  <c r="P118" i="15" s="1"/>
  <c r="L117" i="15"/>
  <c r="P117" i="15" s="1"/>
  <c r="L116" i="15"/>
  <c r="P116" i="15" s="1"/>
  <c r="L115" i="15"/>
  <c r="P115" i="15" s="1"/>
  <c r="L114" i="15"/>
  <c r="P114" i="15" s="1"/>
  <c r="L113" i="15"/>
  <c r="P113" i="15" s="1"/>
  <c r="L112" i="15"/>
  <c r="P112" i="15" s="1"/>
  <c r="L111" i="15"/>
  <c r="P111" i="15" s="1"/>
  <c r="L58" i="15"/>
  <c r="P58" i="15" s="1"/>
  <c r="L57" i="15"/>
  <c r="P57" i="15" s="1"/>
  <c r="L56" i="15"/>
  <c r="P56" i="15" s="1"/>
  <c r="L55" i="15"/>
  <c r="P55" i="15" s="1"/>
  <c r="L54" i="15"/>
  <c r="P54" i="15" s="1"/>
  <c r="L53" i="15"/>
  <c r="P53" i="15" s="1"/>
  <c r="L52" i="15"/>
  <c r="P52" i="15" s="1"/>
  <c r="L51" i="15"/>
  <c r="P51" i="15" s="1"/>
  <c r="L50" i="15"/>
  <c r="P50" i="15" s="1"/>
  <c r="L49" i="15"/>
  <c r="P49" i="15" s="1"/>
  <c r="L48" i="15"/>
  <c r="P48" i="15" s="1"/>
  <c r="L47" i="15"/>
  <c r="P47" i="15" s="1"/>
  <c r="L46" i="15"/>
  <c r="P46" i="15" s="1"/>
  <c r="L45" i="15"/>
  <c r="P45" i="15" s="1"/>
  <c r="L44" i="15"/>
  <c r="P44" i="15" s="1"/>
  <c r="L43" i="15"/>
  <c r="P43" i="15" s="1"/>
  <c r="L42" i="15"/>
  <c r="P42" i="15" s="1"/>
  <c r="L75" i="15"/>
  <c r="P75" i="15" s="1"/>
  <c r="L74" i="15"/>
  <c r="P74" i="15" s="1"/>
  <c r="L73" i="15"/>
  <c r="P73" i="15" s="1"/>
  <c r="L72" i="15"/>
  <c r="P72" i="15" s="1"/>
  <c r="L71" i="15"/>
  <c r="P71" i="15" s="1"/>
  <c r="L70" i="15"/>
  <c r="P70" i="15" s="1"/>
  <c r="L69" i="15"/>
  <c r="P69" i="15" s="1"/>
  <c r="L68" i="15"/>
  <c r="P68" i="15" s="1"/>
  <c r="L67" i="15"/>
  <c r="P67" i="15" s="1"/>
  <c r="L66" i="15"/>
  <c r="P66" i="15" s="1"/>
  <c r="L65" i="15"/>
  <c r="P65" i="15" s="1"/>
  <c r="L64" i="15"/>
  <c r="P64" i="15" s="1"/>
  <c r="L63" i="15"/>
  <c r="P63" i="15" s="1"/>
  <c r="L62" i="15"/>
  <c r="P62" i="15" s="1"/>
  <c r="L61" i="15"/>
  <c r="P61" i="15" s="1"/>
  <c r="L60" i="15"/>
  <c r="P60" i="15" s="1"/>
  <c r="L59" i="15"/>
  <c r="P59" i="15" s="1"/>
  <c r="L121" i="1"/>
  <c r="P121" i="1" s="1"/>
  <c r="L120" i="1"/>
  <c r="P120" i="1" s="1"/>
  <c r="L119" i="1"/>
  <c r="P119" i="1" s="1"/>
  <c r="L118" i="1"/>
  <c r="P118" i="1" s="1"/>
  <c r="L117" i="1"/>
  <c r="P117" i="1" s="1"/>
  <c r="L116" i="1"/>
  <c r="P116" i="1" s="1"/>
  <c r="L115" i="1"/>
  <c r="P115" i="1" s="1"/>
  <c r="L114" i="1"/>
  <c r="P114" i="1" s="1"/>
  <c r="L113" i="1"/>
  <c r="P113" i="1" s="1"/>
  <c r="L112" i="1"/>
  <c r="P112" i="1" s="1"/>
  <c r="L111" i="1"/>
  <c r="P111" i="1" s="1"/>
  <c r="L110" i="1"/>
  <c r="P110" i="1" s="1"/>
  <c r="L109" i="1"/>
  <c r="P109" i="1" s="1"/>
  <c r="L108" i="1"/>
  <c r="P108" i="1" s="1"/>
  <c r="L107" i="1"/>
  <c r="P107" i="1" s="1"/>
  <c r="L106" i="1"/>
  <c r="P106" i="1" s="1"/>
  <c r="L105" i="1"/>
  <c r="P105" i="1" s="1"/>
  <c r="L104" i="1"/>
  <c r="P104" i="1" s="1"/>
  <c r="L103" i="1"/>
  <c r="P103" i="1" s="1"/>
  <c r="L102" i="1"/>
  <c r="P102" i="1" s="1"/>
  <c r="C73" i="1"/>
  <c r="L72" i="1"/>
  <c r="P72" i="1" s="1"/>
  <c r="L71" i="1"/>
  <c r="P71" i="1" s="1"/>
  <c r="L70" i="1"/>
  <c r="P70" i="1" s="1"/>
  <c r="L69" i="1"/>
  <c r="P69" i="1" s="1"/>
  <c r="L68" i="1"/>
  <c r="P68" i="1" s="1"/>
  <c r="L67" i="1"/>
  <c r="P67" i="1" s="1"/>
  <c r="L66" i="1"/>
  <c r="P66" i="1" s="1"/>
  <c r="L65" i="1"/>
  <c r="P65" i="1" s="1"/>
  <c r="L64" i="1"/>
  <c r="P64" i="1" s="1"/>
  <c r="L63" i="1"/>
  <c r="P63" i="1" s="1"/>
  <c r="L62" i="1"/>
  <c r="P62" i="1" s="1"/>
  <c r="L61" i="1"/>
  <c r="P61" i="1" s="1"/>
  <c r="L60" i="1"/>
  <c r="P60" i="1" s="1"/>
  <c r="L59" i="1"/>
  <c r="P59" i="1" s="1"/>
  <c r="L58" i="1"/>
  <c r="P58" i="1" s="1"/>
  <c r="L57" i="1"/>
  <c r="P57" i="1" s="1"/>
  <c r="L56" i="1"/>
  <c r="P56" i="1" s="1"/>
  <c r="L55" i="1"/>
  <c r="P55" i="1" s="1"/>
  <c r="L54" i="1"/>
  <c r="P54" i="1" s="1"/>
  <c r="L53" i="1"/>
  <c r="P53" i="1" s="1"/>
  <c r="L52" i="1"/>
  <c r="P52" i="1" s="1"/>
  <c r="L51" i="1"/>
  <c r="P51" i="1" s="1"/>
  <c r="L50" i="1"/>
  <c r="P50" i="1" s="1"/>
  <c r="L49" i="1"/>
  <c r="P49" i="1" s="1"/>
  <c r="L48" i="1"/>
  <c r="P48" i="1" s="1"/>
  <c r="L47" i="1"/>
  <c r="P47" i="1" s="1"/>
  <c r="L46" i="1"/>
  <c r="P46" i="1" s="1"/>
  <c r="L45" i="1"/>
  <c r="P45" i="1" s="1"/>
  <c r="L44" i="1"/>
  <c r="P44" i="1" s="1"/>
  <c r="L43" i="1"/>
  <c r="P43" i="1" s="1"/>
  <c r="L42" i="1"/>
  <c r="P42" i="1" s="1"/>
  <c r="C15" i="1"/>
  <c r="L14" i="1"/>
  <c r="P14" i="1" s="1"/>
  <c r="L13" i="1"/>
  <c r="P13" i="1" s="1"/>
  <c r="L14" i="2"/>
  <c r="P14" i="2" s="1"/>
  <c r="L17" i="2"/>
  <c r="P17" i="2" s="1"/>
  <c r="L16" i="2"/>
  <c r="P16" i="2" s="1"/>
  <c r="L15" i="2"/>
  <c r="P15" i="2" s="1"/>
  <c r="L13" i="2"/>
  <c r="P13" i="2" s="1"/>
  <c r="L52" i="2"/>
  <c r="P52" i="2" s="1"/>
  <c r="L51" i="2"/>
  <c r="P51" i="2" s="1"/>
  <c r="L50" i="2"/>
  <c r="P50" i="2" s="1"/>
  <c r="L49" i="2"/>
  <c r="P49" i="2" s="1"/>
  <c r="L46" i="2"/>
  <c r="P46" i="2" s="1"/>
  <c r="L45" i="2"/>
  <c r="P45" i="2" s="1"/>
  <c r="L44" i="2"/>
  <c r="P44" i="2" s="1"/>
  <c r="L43" i="2"/>
  <c r="P43" i="2" s="1"/>
  <c r="P53" i="2" l="1"/>
  <c r="P73" i="1"/>
  <c r="P15" i="1"/>
  <c r="L41" i="11"/>
  <c r="P41" i="11" s="1"/>
  <c r="L40" i="11"/>
  <c r="P40" i="11" s="1"/>
  <c r="C14" i="13"/>
  <c r="L13" i="13"/>
  <c r="P13" i="13" s="1"/>
  <c r="P14" i="13" s="1"/>
  <c r="L93" i="14"/>
  <c r="P93" i="14" s="1"/>
  <c r="L92" i="14"/>
  <c r="P92" i="14" s="1"/>
  <c r="L91" i="14"/>
  <c r="P91" i="14" s="1"/>
  <c r="L90" i="14"/>
  <c r="P90" i="14" s="1"/>
  <c r="L89" i="14"/>
  <c r="P89" i="14" s="1"/>
  <c r="L88" i="14"/>
  <c r="P88" i="14" s="1"/>
  <c r="L87" i="14"/>
  <c r="P87" i="14" s="1"/>
  <c r="L86" i="14"/>
  <c r="P86" i="14" s="1"/>
  <c r="L85" i="14"/>
  <c r="P85" i="14" s="1"/>
  <c r="L84" i="14"/>
  <c r="P84" i="14" s="1"/>
  <c r="L83" i="14"/>
  <c r="P83" i="14" s="1"/>
  <c r="L82" i="14"/>
  <c r="P82" i="14" s="1"/>
  <c r="L81" i="14"/>
  <c r="P81" i="14" s="1"/>
  <c r="L80" i="14"/>
  <c r="P80" i="14" s="1"/>
  <c r="L79" i="14"/>
  <c r="P79" i="14" s="1"/>
  <c r="L78" i="14"/>
  <c r="P78" i="14" s="1"/>
  <c r="L46" i="14"/>
  <c r="P46" i="14" s="1"/>
  <c r="L45" i="14"/>
  <c r="P45" i="14" s="1"/>
  <c r="L44" i="14"/>
  <c r="P44" i="14" s="1"/>
  <c r="L43" i="14"/>
  <c r="P43" i="14" s="1"/>
  <c r="L42" i="14"/>
  <c r="P42" i="14" s="1"/>
  <c r="L51" i="14"/>
  <c r="P51" i="14" s="1"/>
  <c r="L50" i="14"/>
  <c r="P50" i="14" s="1"/>
  <c r="L49" i="14"/>
  <c r="P49" i="14" s="1"/>
  <c r="L48" i="14"/>
  <c r="P48" i="14" s="1"/>
  <c r="L47" i="14"/>
  <c r="P47" i="14" s="1"/>
  <c r="L53" i="14"/>
  <c r="P53" i="14" s="1"/>
  <c r="L54" i="14"/>
  <c r="P54" i="14" s="1"/>
  <c r="L52" i="14"/>
  <c r="P52" i="14" s="1"/>
  <c r="L14" i="14"/>
  <c r="P14" i="14" s="1"/>
  <c r="P104" i="14" l="1"/>
  <c r="C16" i="14"/>
  <c r="L15" i="14"/>
  <c r="P15" i="14" s="1"/>
  <c r="L13" i="14"/>
  <c r="P13" i="14" s="1"/>
  <c r="C14" i="12"/>
  <c r="L15" i="10"/>
  <c r="P15" i="10" s="1"/>
  <c r="C14" i="9"/>
  <c r="L13" i="9"/>
  <c r="P13" i="9" s="1"/>
  <c r="P14" i="9" s="1"/>
  <c r="P16" i="14" l="1"/>
  <c r="K18" i="8"/>
  <c r="I18" i="8"/>
  <c r="F18" i="8"/>
  <c r="E18" i="8"/>
  <c r="D18" i="8"/>
  <c r="C18" i="8"/>
  <c r="G17" i="8"/>
  <c r="H17" i="8" s="1"/>
  <c r="G16" i="8"/>
  <c r="H16" i="8" s="1"/>
  <c r="G15" i="8"/>
  <c r="H15" i="8" s="1"/>
  <c r="G14" i="8"/>
  <c r="H14" i="8" s="1"/>
  <c r="G13" i="8"/>
  <c r="H13" i="8" s="1"/>
  <c r="G12" i="8"/>
  <c r="H12" i="8" s="1"/>
  <c r="G11" i="8"/>
  <c r="H11" i="8" s="1"/>
  <c r="G10" i="8"/>
  <c r="H10" i="8" s="1"/>
  <c r="G9" i="8"/>
  <c r="G18" i="8" l="1"/>
  <c r="H18" i="8" s="1"/>
  <c r="E19" i="8"/>
  <c r="D19" i="8"/>
  <c r="F19" i="8"/>
  <c r="H9" i="8"/>
  <c r="L145" i="15" l="1"/>
  <c r="P145" i="15" s="1"/>
  <c r="L144" i="15"/>
  <c r="P144" i="15" s="1"/>
  <c r="L143" i="15"/>
  <c r="P143" i="15" s="1"/>
  <c r="L142" i="15"/>
  <c r="P142" i="15" s="1"/>
  <c r="L141" i="15"/>
  <c r="P141" i="15" s="1"/>
  <c r="L140" i="15"/>
  <c r="P140" i="15" s="1"/>
  <c r="L139" i="15"/>
  <c r="P139" i="15" s="1"/>
  <c r="L138" i="15"/>
  <c r="P138" i="15" s="1"/>
  <c r="L137" i="15"/>
  <c r="P137" i="15" s="1"/>
  <c r="L136" i="15"/>
  <c r="P136" i="15" s="1"/>
  <c r="L135" i="15"/>
  <c r="P135" i="15" s="1"/>
  <c r="L134" i="15"/>
  <c r="P134" i="15" s="1"/>
  <c r="L110" i="15"/>
  <c r="P110" i="15" s="1"/>
  <c r="P146" i="15" s="1"/>
  <c r="C14" i="15"/>
  <c r="C84" i="15"/>
  <c r="L83" i="15"/>
  <c r="P83" i="15" s="1"/>
  <c r="L82" i="15"/>
  <c r="P82" i="15" s="1"/>
  <c r="L81" i="15"/>
  <c r="P81" i="15" s="1"/>
  <c r="L80" i="15"/>
  <c r="P80" i="15" s="1"/>
  <c r="L79" i="15"/>
  <c r="P79" i="15" s="1"/>
  <c r="L78" i="15"/>
  <c r="P78" i="15" s="1"/>
  <c r="L77" i="15"/>
  <c r="P77" i="15" s="1"/>
  <c r="L76" i="15"/>
  <c r="P76" i="15" s="1"/>
  <c r="L13" i="15"/>
  <c r="P13" i="15" s="1"/>
  <c r="P14" i="15" s="1"/>
  <c r="P84" i="15" l="1"/>
  <c r="L124" i="1"/>
  <c r="P124" i="1" s="1"/>
  <c r="L123" i="1"/>
  <c r="P123" i="1" s="1"/>
  <c r="L122" i="1"/>
  <c r="P122" i="1" s="1"/>
  <c r="C79" i="8"/>
  <c r="P125" i="1" l="1"/>
  <c r="G75" i="8"/>
  <c r="H75" i="8" s="1"/>
  <c r="G74" i="8"/>
  <c r="H74" i="8" s="1"/>
  <c r="G70" i="8"/>
  <c r="H70" i="8" s="1"/>
  <c r="C57" i="14" l="1"/>
  <c r="L56" i="14"/>
  <c r="P56" i="14" s="1"/>
  <c r="L55" i="14"/>
  <c r="P55" i="14" s="1"/>
  <c r="L39" i="11"/>
  <c r="P39" i="11" s="1"/>
  <c r="P42" i="11" s="1"/>
  <c r="L40" i="9"/>
  <c r="P40" i="9" s="1"/>
  <c r="P57" i="14" l="1"/>
  <c r="L13" i="10"/>
  <c r="P13" i="10" s="1"/>
  <c r="L14" i="10"/>
  <c r="P14" i="10" s="1"/>
  <c r="L16" i="10"/>
  <c r="P16" i="10" s="1"/>
  <c r="L17" i="10"/>
  <c r="P17" i="10" s="1"/>
  <c r="L18" i="10"/>
  <c r="P18" i="10" s="1"/>
  <c r="K79" i="8"/>
  <c r="G71" i="8"/>
  <c r="G72" i="8"/>
  <c r="G73" i="8"/>
  <c r="H73" i="8" s="1"/>
  <c r="G76" i="8"/>
  <c r="H76" i="8" s="1"/>
  <c r="G77" i="8"/>
  <c r="H77" i="8" s="1"/>
  <c r="G78" i="8"/>
  <c r="H78" i="8" s="1"/>
  <c r="F79" i="8"/>
  <c r="F80" i="8" s="1"/>
  <c r="E79" i="8"/>
  <c r="E80" i="8" s="1"/>
  <c r="D79" i="8"/>
  <c r="D80" i="8" s="1"/>
  <c r="H72" i="8"/>
  <c r="L18" i="2"/>
  <c r="P18" i="2" s="1"/>
  <c r="P19" i="2" s="1"/>
  <c r="L39" i="12"/>
  <c r="P39" i="12" s="1"/>
  <c r="L40" i="12"/>
  <c r="P40" i="12" s="1"/>
  <c r="L41" i="12"/>
  <c r="P41" i="12" s="1"/>
  <c r="L42" i="12"/>
  <c r="P42" i="12" s="1"/>
  <c r="L43" i="12"/>
  <c r="P43" i="12" s="1"/>
  <c r="L13" i="12"/>
  <c r="P13" i="12" s="1"/>
  <c r="P14" i="12" s="1"/>
  <c r="L13" i="11"/>
  <c r="P13" i="11" s="1"/>
  <c r="P14" i="11" s="1"/>
  <c r="L39" i="9"/>
  <c r="P39" i="9" s="1"/>
  <c r="P41" i="9" s="1"/>
  <c r="C19" i="2"/>
  <c r="C14" i="11"/>
  <c r="C19" i="10"/>
  <c r="P44" i="12" l="1"/>
  <c r="P19" i="10"/>
  <c r="G79" i="8"/>
  <c r="H79" i="8" s="1"/>
  <c r="H71" i="8"/>
</calcChain>
</file>

<file path=xl/sharedStrings.xml><?xml version="1.0" encoding="utf-8"?>
<sst xmlns="http://schemas.openxmlformats.org/spreadsheetml/2006/main" count="2030" uniqueCount="740">
  <si>
    <t>Số
TT</t>
  </si>
  <si>
    <t>Họ và tên</t>
  </si>
  <si>
    <t>Mã số</t>
  </si>
  <si>
    <t>Đối
tượng</t>
  </si>
  <si>
    <t>Mức học
bổng (sinh
hoạt phí)</t>
  </si>
  <si>
    <t>Các khoản
phụ cấp khác</t>
  </si>
  <si>
    <t>Hệ số</t>
  </si>
  <si>
    <t>Số tiền</t>
  </si>
  <si>
    <t>Tổng số học bổng
(sinh hoạt phí)
được hưởng</t>
  </si>
  <si>
    <t>Các khoản phải
khấu trừ</t>
  </si>
  <si>
    <t xml:space="preserve">. . . . </t>
  </si>
  <si>
    <t>. . . .</t>
  </si>
  <si>
    <t>Tổng số</t>
  </si>
  <si>
    <t>Số còn
được lĩnh</t>
  </si>
  <si>
    <t>Ký nhận</t>
  </si>
  <si>
    <t>A</t>
  </si>
  <si>
    <t>B</t>
  </si>
  <si>
    <t>C</t>
  </si>
  <si>
    <t>D</t>
  </si>
  <si>
    <t>8 = 4 - 7</t>
  </si>
  <si>
    <t>E</t>
  </si>
  <si>
    <t>Người lập</t>
  </si>
  <si>
    <t>Thủ trưởng đơn vị</t>
  </si>
  <si>
    <t>Kế toán trưởng</t>
  </si>
  <si>
    <t>UBND THÀNH PHỐ HỒ CHÍ MINH</t>
  </si>
  <si>
    <t>Nguyễn Văn</t>
  </si>
  <si>
    <t>Phúc</t>
  </si>
  <si>
    <t>Ân</t>
  </si>
  <si>
    <t>Lớp</t>
  </si>
  <si>
    <t>CỘNG HÒA XÃ HỘI CHỦ NGHĨA VIỆT NAM</t>
  </si>
  <si>
    <t>S
TT</t>
  </si>
  <si>
    <t>TỔNG CỘNG</t>
  </si>
  <si>
    <t>Mã ĐV có QH với NS: 1058083</t>
  </si>
  <si>
    <t>BẢNG THANH TOÁN HỌC BỔNG (SINH HOẠT PHÍ)</t>
  </si>
  <si>
    <t>Khá</t>
  </si>
  <si>
    <t>Giỏi</t>
  </si>
  <si>
    <t>Nguyễn Kính</t>
  </si>
  <si>
    <t>Phạm Hữu Lộc</t>
  </si>
  <si>
    <t>Cộng =</t>
  </si>
  <si>
    <t>Khóa 2016 Trung cấp nghề (9+4)</t>
  </si>
  <si>
    <t>Tiên</t>
  </si>
  <si>
    <t>Trâm</t>
  </si>
  <si>
    <t>Khóa 2016 Cao đẳng nghề (12+3)</t>
  </si>
  <si>
    <t>PHÒNG CÔNG TÁC CHÍNH TRỊ</t>
  </si>
  <si>
    <t xml:space="preserve"> - HỌC SINH SINH VIÊN</t>
  </si>
  <si>
    <t>Độc lập - Tự do - Hạnh phúc</t>
  </si>
  <si>
    <t>2016 TCN (9+4)</t>
  </si>
  <si>
    <t>2016 CĐN (12+3)</t>
  </si>
  <si>
    <t>Chiếm
%</t>
  </si>
  <si>
    <t>Xuất
sắc</t>
  </si>
  <si>
    <t>Cộng
HB</t>
  </si>
  <si>
    <t>P.TRƯỞNG PHÒNG CTCT - HSSV</t>
  </si>
  <si>
    <t>(Đã ký)</t>
  </si>
  <si>
    <t>TRƯỜNG CAO ĐẲNG LÝ TỰ TRỌNG</t>
  </si>
  <si>
    <t>THÀNH PHỐ HỐ CHÍ MINH</t>
  </si>
  <si>
    <t>Khóa 2016 Trung cấp (9+3)</t>
  </si>
  <si>
    <t>Khóa 2017 Trung cấp (T4)</t>
  </si>
  <si>
    <t>Khóa 2016 Cao đẳng</t>
  </si>
  <si>
    <t>Thành</t>
  </si>
  <si>
    <t>Bảo</t>
  </si>
  <si>
    <t>Anh</t>
  </si>
  <si>
    <t>Huy</t>
  </si>
  <si>
    <t>Thắng</t>
  </si>
  <si>
    <t>Tân</t>
  </si>
  <si>
    <t>Trung</t>
  </si>
  <si>
    <t>Trần Văn</t>
  </si>
  <si>
    <t>Liêm</t>
  </si>
  <si>
    <t>Nam</t>
  </si>
  <si>
    <t>Tài</t>
  </si>
  <si>
    <t>Phương</t>
  </si>
  <si>
    <t>Khánh</t>
  </si>
  <si>
    <t>Nguyễn Thị</t>
  </si>
  <si>
    <t>Hiền</t>
  </si>
  <si>
    <t>Nhi</t>
  </si>
  <si>
    <t>ĐIỂM
TBCHT</t>
  </si>
  <si>
    <t>KQRL</t>
  </si>
  <si>
    <t>THÀNH PHỐ HỒ CHÍ MINH</t>
  </si>
  <si>
    <t>2016 CĐ (3N)</t>
  </si>
  <si>
    <t>2017 C1 (2N)</t>
  </si>
  <si>
    <t>Thanh</t>
  </si>
  <si>
    <t>Phạm Minh</t>
  </si>
  <si>
    <t>Độc lập - Tự do - hạnh phúc</t>
  </si>
  <si>
    <t>KHỐI</t>
  </si>
  <si>
    <t>Số tiền 
Học bổng</t>
  </si>
  <si>
    <t>GHI CHÚ</t>
  </si>
  <si>
    <t>GT</t>
  </si>
  <si>
    <t>2016 TC (9+3)</t>
  </si>
  <si>
    <t xml:space="preserve">2017 T4 (TC) </t>
  </si>
  <si>
    <t>Hào</t>
  </si>
  <si>
    <t>Quang</t>
  </si>
  <si>
    <t>Phú</t>
  </si>
  <si>
    <t>Mai</t>
  </si>
  <si>
    <t>Phan Minh</t>
  </si>
  <si>
    <t>Nguyễn Thanh</t>
  </si>
  <si>
    <t>Hảo</t>
  </si>
  <si>
    <t>Lê Nhật</t>
  </si>
  <si>
    <t>Phạm Hoàng</t>
  </si>
  <si>
    <t>Dũng</t>
  </si>
  <si>
    <t>Ngọc</t>
  </si>
  <si>
    <t>Tồng số
HSSV</t>
  </si>
  <si>
    <t>Lê Xuân Thiện</t>
  </si>
  <si>
    <t>Ngày      tháng      năm 2019</t>
  </si>
  <si>
    <t>Hoàng Minh</t>
  </si>
  <si>
    <t>Khóa 2018 Trung cấp (T2)</t>
  </si>
  <si>
    <t>Khóa 2018 Trung cấp (T4)</t>
  </si>
  <si>
    <t>Khóa 2017 Cao đẳng</t>
  </si>
  <si>
    <t>Tổng số tiền (Viết bằng chữ: Mười bốn triệu hai trăm năm mươi ngàn đồng)</t>
  </si>
  <si>
    <t xml:space="preserve">2018 T2 (TC) </t>
  </si>
  <si>
    <t xml:space="preserve">2018 T4 (TC) </t>
  </si>
  <si>
    <t>2018 C1 (2N)</t>
  </si>
  <si>
    <t>Khang</t>
  </si>
  <si>
    <t>Hưng</t>
  </si>
  <si>
    <t>Ngân</t>
  </si>
  <si>
    <t>Vy</t>
  </si>
  <si>
    <t>Lộc</t>
  </si>
  <si>
    <t>Lê Hoàng</t>
  </si>
  <si>
    <t>Trần Thị Ngọc</t>
  </si>
  <si>
    <t>Thuận</t>
  </si>
  <si>
    <t>Xuất sắc</t>
  </si>
  <si>
    <t>Hằng</t>
  </si>
  <si>
    <t>Phạm Thị Hồng</t>
  </si>
  <si>
    <t>Khóa 2018 Cao đẳng</t>
  </si>
  <si>
    <t>Tổng số tiền (Viết bằng chữ: Hai triệu bảy trăm năm mươi ngàn đồng)</t>
  </si>
  <si>
    <t>18C1-ĐĐT2</t>
  </si>
  <si>
    <t>Nhớ</t>
  </si>
  <si>
    <t>Tươi</t>
  </si>
  <si>
    <t>18C1-KTD2</t>
  </si>
  <si>
    <t>18C1-CNM1</t>
  </si>
  <si>
    <t>18C1-NNA1</t>
  </si>
  <si>
    <t>18C1-TKĐ1</t>
  </si>
  <si>
    <t>18C1-CNM2</t>
  </si>
  <si>
    <t>18C1-CCK1</t>
  </si>
  <si>
    <t>18C1-QTD1</t>
  </si>
  <si>
    <t>18C1-TĐH2</t>
  </si>
  <si>
    <t>18C1-CCK8</t>
  </si>
  <si>
    <t>18003938</t>
  </si>
  <si>
    <t>18000328</t>
  </si>
  <si>
    <t>18002702</t>
  </si>
  <si>
    <t>18000598</t>
  </si>
  <si>
    <t>18004812</t>
  </si>
  <si>
    <t>18001265</t>
  </si>
  <si>
    <t>18005078</t>
  </si>
  <si>
    <t>18004872</t>
  </si>
  <si>
    <t>18004725</t>
  </si>
  <si>
    <t>18003525</t>
  </si>
  <si>
    <t>18003698</t>
  </si>
  <si>
    <t>18000080</t>
  </si>
  <si>
    <t>18001545</t>
  </si>
  <si>
    <t>18004620</t>
  </si>
  <si>
    <t>18003823</t>
  </si>
  <si>
    <t>18004126</t>
  </si>
  <si>
    <t>18003687</t>
  </si>
  <si>
    <t>18005339</t>
  </si>
  <si>
    <t>Vĩ</t>
  </si>
  <si>
    <t>Trân</t>
  </si>
  <si>
    <t>Nhung</t>
  </si>
  <si>
    <t>Dương Vĩ</t>
  </si>
  <si>
    <t>Quí</t>
  </si>
  <si>
    <t>Kim Minh</t>
  </si>
  <si>
    <t>Tường</t>
  </si>
  <si>
    <t>Trường</t>
  </si>
  <si>
    <t>Chung Tấn</t>
  </si>
  <si>
    <t>Nguyễn Thị Ánh</t>
  </si>
  <si>
    <t>Vĩnh</t>
  </si>
  <si>
    <t>Lâm Thị Huyền</t>
  </si>
  <si>
    <t>Phan Thị</t>
  </si>
  <si>
    <t>Dương Thị Tuyết</t>
  </si>
  <si>
    <t>Hân</t>
  </si>
  <si>
    <t>Phan Thị Mỹ</t>
  </si>
  <si>
    <t>Cao Đình</t>
  </si>
  <si>
    <t>Bùi Thị Bích</t>
  </si>
  <si>
    <t>Huỳnh Văn</t>
  </si>
  <si>
    <t>Khôi</t>
  </si>
  <si>
    <t>Lê Văn Tiến</t>
  </si>
  <si>
    <t>Danh</t>
  </si>
  <si>
    <t>Diệp Hoàng</t>
  </si>
  <si>
    <t>Nguyễn Phúc</t>
  </si>
  <si>
    <t>Tạ Thị Thủy</t>
  </si>
  <si>
    <t>Thy</t>
  </si>
  <si>
    <t>18C1-ĐĐT1</t>
  </si>
  <si>
    <t>18C1-QTD2</t>
  </si>
  <si>
    <t>18C1-KTD1</t>
  </si>
  <si>
    <t>18C1-CCK5</t>
  </si>
  <si>
    <t>18C1-CCK6</t>
  </si>
  <si>
    <t>18C1-CNÔ6</t>
  </si>
  <si>
    <t>18C1-CTM1</t>
  </si>
  <si>
    <t>18C1-CNÔ16</t>
  </si>
  <si>
    <t>18C1-CNL1</t>
  </si>
  <si>
    <t>18C1-CNÔ19</t>
  </si>
  <si>
    <t>18C1-CMT2</t>
  </si>
  <si>
    <t>Thành phố Hồ Chí Minh, ngày 05 tháng 6 năm 2019</t>
  </si>
  <si>
    <t>THỐNG KÊ SỐ LIỆU HỌC SINH SINH VIÊN ĐƯỢC XÉT CẤP
HỌC BỔNG KHUYẾN KHÍCH HỌC TẬP
HỌC KỲ I NĂM HỌC 2018-2019</t>
  </si>
  <si>
    <t>Học kỳ II năm học 2018-2019</t>
  </si>
  <si>
    <t>Ngày     tháng     năm 2019</t>
  </si>
  <si>
    <t>Ngày     tháng      năm 2019</t>
  </si>
  <si>
    <t>Ngày      tháng     năm 2019</t>
  </si>
  <si>
    <t>Ngày       tháng      năm 2019</t>
  </si>
  <si>
    <t>Ngày     tháng    năm 2019</t>
  </si>
  <si>
    <t>THỐNG KÊ SỐ LIỆU HỌC SINH SINH VIÊN ĐƯỢC XÉT CẤP
HỌC BỔNG KHUYẾN KHÍCH HỌC TẬP
HỌC KỲ II NĂM HỌC 2018-2019</t>
  </si>
  <si>
    <t>16000494</t>
  </si>
  <si>
    <t>Huỳnh Mai Kim</t>
  </si>
  <si>
    <t>16TC-MTT</t>
  </si>
  <si>
    <t>Tổng số tiền (Viết bằng chữ: Hai triệu một trăm hai mươi lăm ngàn đồng)</t>
  </si>
  <si>
    <t>16000129</t>
  </si>
  <si>
    <t>Lê Ngọc</t>
  </si>
  <si>
    <t>16000241</t>
  </si>
  <si>
    <t>Hoàng Anh</t>
  </si>
  <si>
    <t>16TC-Ô1</t>
  </si>
  <si>
    <t>Bùi Tiến</t>
  </si>
  <si>
    <t>Đạt</t>
  </si>
  <si>
    <t>Võ Thúy</t>
  </si>
  <si>
    <t>Kiều</t>
  </si>
  <si>
    <t>Nguyễn Thanh Mỹ</t>
  </si>
  <si>
    <t>Bùi Thị</t>
  </si>
  <si>
    <t>Hồ Hoàng Đăng</t>
  </si>
  <si>
    <t>Thi</t>
  </si>
  <si>
    <t>Phạm Ngọc Bích</t>
  </si>
  <si>
    <t>16002687</t>
  </si>
  <si>
    <t>16000266</t>
  </si>
  <si>
    <t>16003779</t>
  </si>
  <si>
    <t>16000401</t>
  </si>
  <si>
    <t>16001756</t>
  </si>
  <si>
    <t>16000369</t>
  </si>
  <si>
    <t>16TCN-CKL</t>
  </si>
  <si>
    <t>16TCN-KTD</t>
  </si>
  <si>
    <t>16TCN-QTD</t>
  </si>
  <si>
    <t>Tổng số tiền (Viết bằng chữ: Mười hai triệu bảy trăm năm mươi ngàn đồng)</t>
  </si>
  <si>
    <t>Nguyễn Thị Hồng</t>
  </si>
  <si>
    <t>Trần Thị Mỹ</t>
  </si>
  <si>
    <t>Huyền</t>
  </si>
  <si>
    <t>Đặng Gia</t>
  </si>
  <si>
    <t>17003265</t>
  </si>
  <si>
    <t>17T4-NNA1</t>
  </si>
  <si>
    <t>Võ Quốc</t>
  </si>
  <si>
    <t>Nguyễn Tiến Thiên</t>
  </si>
  <si>
    <t>Nguyễn Quốc Linh</t>
  </si>
  <si>
    <t>Mai Đỗ Thành</t>
  </si>
  <si>
    <t>Nhân</t>
  </si>
  <si>
    <t>Ngô Nguyễn Minh</t>
  </si>
  <si>
    <t>Lê Thành</t>
  </si>
  <si>
    <t>Dương</t>
  </si>
  <si>
    <t>Quỳnh</t>
  </si>
  <si>
    <t>17000172</t>
  </si>
  <si>
    <t>17000129</t>
  </si>
  <si>
    <t>17000037</t>
  </si>
  <si>
    <t>17004503</t>
  </si>
  <si>
    <t>17004530</t>
  </si>
  <si>
    <t>17T4-LTM1</t>
  </si>
  <si>
    <t>17T4-THU1</t>
  </si>
  <si>
    <t>17T4-QTM1</t>
  </si>
  <si>
    <t>17T4-CMT1</t>
  </si>
  <si>
    <t>Khoa</t>
  </si>
  <si>
    <t>Trương Thanh</t>
  </si>
  <si>
    <t>Thịnh</t>
  </si>
  <si>
    <t>Nguyễn Trung</t>
  </si>
  <si>
    <t>Sang</t>
  </si>
  <si>
    <t>Long</t>
  </si>
  <si>
    <t>Đặng Bảo</t>
  </si>
  <si>
    <t>Duy</t>
  </si>
  <si>
    <t>Huỳnh Tấn</t>
  </si>
  <si>
    <t>Trần Quốc</t>
  </si>
  <si>
    <t>18000178</t>
  </si>
  <si>
    <t>18004146</t>
  </si>
  <si>
    <t>18001616</t>
  </si>
  <si>
    <t>18T4-ANM1</t>
  </si>
  <si>
    <t>18T4-CĐT1</t>
  </si>
  <si>
    <t>Tổng số tiền (Viết bằng chữ: Bảy triệu năm trăm ngàn đồng)</t>
  </si>
  <si>
    <t>Lê Phan Khánh</t>
  </si>
  <si>
    <t>Lộ Minh</t>
  </si>
  <si>
    <t>Hiếu</t>
  </si>
  <si>
    <t>Phạm Thành</t>
  </si>
  <si>
    <t>Nguyễn Đình</t>
  </si>
  <si>
    <t>Qúi</t>
  </si>
  <si>
    <t>Quách Huệ</t>
  </si>
  <si>
    <t>Bền</t>
  </si>
  <si>
    <t>Nguyễn Đức</t>
  </si>
  <si>
    <t>Lê Nam</t>
  </si>
  <si>
    <t>Nguyễn Thị Hoài</t>
  </si>
  <si>
    <t>Thương</t>
  </si>
  <si>
    <t>Võ Trần Hợp</t>
  </si>
  <si>
    <t>Tiến</t>
  </si>
  <si>
    <t>Phan Ngọc Linh</t>
  </si>
  <si>
    <t>Quyên</t>
  </si>
  <si>
    <t>Đỗ Như</t>
  </si>
  <si>
    <t>Thụy</t>
  </si>
  <si>
    <t>Nguyễn Thành</t>
  </si>
  <si>
    <t>Nguyễn Hữu Phúc</t>
  </si>
  <si>
    <t>Phạm</t>
  </si>
  <si>
    <t>Huynh</t>
  </si>
  <si>
    <t>Phạm Nguyễn Thanh</t>
  </si>
  <si>
    <t>Phong</t>
  </si>
  <si>
    <t>18000158</t>
  </si>
  <si>
    <t>18001053</t>
  </si>
  <si>
    <t>18004339</t>
  </si>
  <si>
    <t>18000878</t>
  </si>
  <si>
    <t>18005334</t>
  </si>
  <si>
    <t>18000616</t>
  </si>
  <si>
    <t>18000307</t>
  </si>
  <si>
    <t>18000342</t>
  </si>
  <si>
    <t>18000516</t>
  </si>
  <si>
    <t>18000933</t>
  </si>
  <si>
    <t>18000926</t>
  </si>
  <si>
    <t>18001380</t>
  </si>
  <si>
    <t>18000795</t>
  </si>
  <si>
    <t>18001325</t>
  </si>
  <si>
    <t>18000950</t>
  </si>
  <si>
    <t>18T4-KTD1</t>
  </si>
  <si>
    <t>18T4-LTM1</t>
  </si>
  <si>
    <t>18T4-CCK2</t>
  </si>
  <si>
    <t>18T4-TKĐ1</t>
  </si>
  <si>
    <t>18T4-TKĐ2</t>
  </si>
  <si>
    <t>Tổng số tiền (Viết bằng chữ: Ba mươi mốt triệu tám trăm bảy mươi lăm ngàn đồng)</t>
  </si>
  <si>
    <t>Nguyễn Lê Minh</t>
  </si>
  <si>
    <t>Trang</t>
  </si>
  <si>
    <t>Đinh Võ Khánh</t>
  </si>
  <si>
    <t>Vũ Thị Như</t>
  </si>
  <si>
    <t>Lê Thục</t>
  </si>
  <si>
    <t>Uyên</t>
  </si>
  <si>
    <t>Trần Thị Xuân</t>
  </si>
  <si>
    <t>Nguyễn Thị Bích</t>
  </si>
  <si>
    <t>Trần Thị Tuyết</t>
  </si>
  <si>
    <t>Nguyễn Tú</t>
  </si>
  <si>
    <t>Lâm Tuấn</t>
  </si>
  <si>
    <t>Nguyễn Thị Như</t>
  </si>
  <si>
    <t>Bùi Thị Bé</t>
  </si>
  <si>
    <t>Xinh</t>
  </si>
  <si>
    <t>Trần Đức</t>
  </si>
  <si>
    <t>Khuyến</t>
  </si>
  <si>
    <t>Huỳnh Thị</t>
  </si>
  <si>
    <t>Huỳnh Hữu</t>
  </si>
  <si>
    <t>Phấn</t>
  </si>
  <si>
    <t>Huỳnh Quốc</t>
  </si>
  <si>
    <t>Oanh</t>
  </si>
  <si>
    <t>Trinh</t>
  </si>
  <si>
    <t>Nguyễn Tiến Đăng</t>
  </si>
  <si>
    <t>Nguyên</t>
  </si>
  <si>
    <t>Trần Thị</t>
  </si>
  <si>
    <t>Nguyễn Hữu</t>
  </si>
  <si>
    <t>Lương Vũ</t>
  </si>
  <si>
    <t>Nguyễn Hà Phú</t>
  </si>
  <si>
    <t>18000782</t>
  </si>
  <si>
    <t>18005154</t>
  </si>
  <si>
    <t>18003060</t>
  </si>
  <si>
    <t>18005112</t>
  </si>
  <si>
    <t>18001244</t>
  </si>
  <si>
    <t>18003378</t>
  </si>
  <si>
    <t>18000336</t>
  </si>
  <si>
    <t>18004629</t>
  </si>
  <si>
    <t>18001347</t>
  </si>
  <si>
    <t>18002805</t>
  </si>
  <si>
    <t>18000652</t>
  </si>
  <si>
    <t>18001374</t>
  </si>
  <si>
    <t>18005132</t>
  </si>
  <si>
    <t>18002254</t>
  </si>
  <si>
    <t>18000806</t>
  </si>
  <si>
    <t>18002662</t>
  </si>
  <si>
    <t>18000942</t>
  </si>
  <si>
    <t>18005710</t>
  </si>
  <si>
    <t>18000106</t>
  </si>
  <si>
    <t>18001292</t>
  </si>
  <si>
    <t>18T4-NNA2</t>
  </si>
  <si>
    <t>18T4-QTD2</t>
  </si>
  <si>
    <t>18T4-TCD1</t>
  </si>
  <si>
    <t>18T4-CNM1</t>
  </si>
  <si>
    <t>18T4-LTM2</t>
  </si>
  <si>
    <t>18T4-CCK1</t>
  </si>
  <si>
    <t>18T4-CNÔ3</t>
  </si>
  <si>
    <t>18T4-ĐĐT1</t>
  </si>
  <si>
    <t>18T4-THU2</t>
  </si>
  <si>
    <t>Nguyễn Anh Thiên</t>
  </si>
  <si>
    <t>Nguyễn Tiến</t>
  </si>
  <si>
    <t>Triệu Thành Minh</t>
  </si>
  <si>
    <t>Nguyễn Tấn</t>
  </si>
  <si>
    <t>Phát</t>
  </si>
  <si>
    <t>Ngô Chí</t>
  </si>
  <si>
    <t>Huỳnh Đặng Công</t>
  </si>
  <si>
    <t>18001237</t>
  </si>
  <si>
    <t>18000956</t>
  </si>
  <si>
    <t>18004242</t>
  </si>
  <si>
    <t>18001411</t>
  </si>
  <si>
    <t>18001117</t>
  </si>
  <si>
    <t>17002874</t>
  </si>
  <si>
    <t>18T4-CMT2</t>
  </si>
  <si>
    <t>Phụng</t>
  </si>
  <si>
    <t>Thùy</t>
  </si>
  <si>
    <t>Phạm Văn</t>
  </si>
  <si>
    <t>Đỗ Quốc</t>
  </si>
  <si>
    <t>18004960</t>
  </si>
  <si>
    <t>18T2-CNÔ1</t>
  </si>
  <si>
    <t>Võ Thị Út</t>
  </si>
  <si>
    <t>Liên</t>
  </si>
  <si>
    <t>16001207</t>
  </si>
  <si>
    <t>16CĐN-QTD</t>
  </si>
  <si>
    <t>Trần Thanh</t>
  </si>
  <si>
    <t>Điền</t>
  </si>
  <si>
    <t>Nguyễn</t>
  </si>
  <si>
    <t>Thọ</t>
  </si>
  <si>
    <t>16003874</t>
  </si>
  <si>
    <t>16000666</t>
  </si>
  <si>
    <t>16002892</t>
  </si>
  <si>
    <t>16CĐN-Ô1</t>
  </si>
  <si>
    <t>Nguyễn Thái</t>
  </si>
  <si>
    <t>Hoàng</t>
  </si>
  <si>
    <t>Đăng</t>
  </si>
  <si>
    <t>Việt</t>
  </si>
  <si>
    <t>Nguyễn Ngọc</t>
  </si>
  <si>
    <t>Bùi Minh</t>
  </si>
  <si>
    <t>Đỗ Cao</t>
  </si>
  <si>
    <t>Vũ</t>
  </si>
  <si>
    <t>Lương Tấn</t>
  </si>
  <si>
    <t>Thiện</t>
  </si>
  <si>
    <t>16001373</t>
  </si>
  <si>
    <t>16002336</t>
  </si>
  <si>
    <t>16002227</t>
  </si>
  <si>
    <t>16001386</t>
  </si>
  <si>
    <t>16003324</t>
  </si>
  <si>
    <t>16003546</t>
  </si>
  <si>
    <t>16CĐ-ĐCN4</t>
  </si>
  <si>
    <t>16CĐ-ĐCN5</t>
  </si>
  <si>
    <t>16CĐ-CNC1</t>
  </si>
  <si>
    <t>16CĐ-CTM3</t>
  </si>
  <si>
    <t>Phan Thanh</t>
  </si>
  <si>
    <t>Đỗ Khắc</t>
  </si>
  <si>
    <t>Phạm Thị</t>
  </si>
  <si>
    <t>Lan</t>
  </si>
  <si>
    <t>Trương Phú</t>
  </si>
  <si>
    <t>Sĩ</t>
  </si>
  <si>
    <t>Đỗ Tấn</t>
  </si>
  <si>
    <t>Quý</t>
  </si>
  <si>
    <t>16003193</t>
  </si>
  <si>
    <t>16003788</t>
  </si>
  <si>
    <t>16001940</t>
  </si>
  <si>
    <t>16000983</t>
  </si>
  <si>
    <t>16001740</t>
  </si>
  <si>
    <t>16001206</t>
  </si>
  <si>
    <t>16CĐ-ĐCN3</t>
  </si>
  <si>
    <t>16CĐ-TW1</t>
  </si>
  <si>
    <t>16CĐ-CĐ1</t>
  </si>
  <si>
    <t>Huỳnh Ngọc</t>
  </si>
  <si>
    <t>Hội</t>
  </si>
  <si>
    <t>Đặng Hoàng</t>
  </si>
  <si>
    <t>Lâm</t>
  </si>
  <si>
    <t>Trương Khánh</t>
  </si>
  <si>
    <t>Em</t>
  </si>
  <si>
    <t>Nguyễn Vũ</t>
  </si>
  <si>
    <t>Nguyễn Thị Ngọc</t>
  </si>
  <si>
    <t>Tâm</t>
  </si>
  <si>
    <t>16002104</t>
  </si>
  <si>
    <t>16001358</t>
  </si>
  <si>
    <t>16002301</t>
  </si>
  <si>
    <t>16002031</t>
  </si>
  <si>
    <t>16CĐ-CTM4</t>
  </si>
  <si>
    <t>16CĐ-CTM5</t>
  </si>
  <si>
    <t>Tùng</t>
  </si>
  <si>
    <t>Tổng số tiền (Viết bằng chữ: Băm triệu năm trăm ngàn đồng)</t>
  </si>
  <si>
    <t>Trần Ngọc</t>
  </si>
  <si>
    <t>Đặng Thùy</t>
  </si>
  <si>
    <t>Nga</t>
  </si>
  <si>
    <t>17001382</t>
  </si>
  <si>
    <t>17000554</t>
  </si>
  <si>
    <t>17C1-CNM1</t>
  </si>
  <si>
    <t>Nguyễn Thị Diễm</t>
  </si>
  <si>
    <t>Thúy</t>
  </si>
  <si>
    <t>Châu Đình</t>
  </si>
  <si>
    <t>Viển</t>
  </si>
  <si>
    <t>Hồ Văn</t>
  </si>
  <si>
    <t>Lê Tuấn</t>
  </si>
  <si>
    <t>An</t>
  </si>
  <si>
    <t>Phan Gia</t>
  </si>
  <si>
    <t>Hà Bỉnh Ngọc</t>
  </si>
  <si>
    <t>Lân</t>
  </si>
  <si>
    <t>Trần Đình</t>
  </si>
  <si>
    <t>Sơn</t>
  </si>
  <si>
    <t>Nhả</t>
  </si>
  <si>
    <t>Nhàn</t>
  </si>
  <si>
    <t>Hồ Thị Yến</t>
  </si>
  <si>
    <t>Lý Thị Xuân</t>
  </si>
  <si>
    <t>Nguyễn Hồng</t>
  </si>
  <si>
    <t>Dương Thị Phương</t>
  </si>
  <si>
    <t>Võ Thị Cẩm</t>
  </si>
  <si>
    <t>Tú</t>
  </si>
  <si>
    <t>Đặng Thị</t>
  </si>
  <si>
    <t>Vân</t>
  </si>
  <si>
    <t>Hồ Khánh Linh</t>
  </si>
  <si>
    <t>Chi</t>
  </si>
  <si>
    <t>Châu Thị Thùy</t>
  </si>
  <si>
    <t>Dung</t>
  </si>
  <si>
    <t>Phạm Võ Kim</t>
  </si>
  <si>
    <t>Bùi Thị Thu</t>
  </si>
  <si>
    <t>Trần Thị Trà</t>
  </si>
  <si>
    <t>My</t>
  </si>
  <si>
    <t>Trần Thị Hồng</t>
  </si>
  <si>
    <t>Trần Tú</t>
  </si>
  <si>
    <t>Bùi Ngọc</t>
  </si>
  <si>
    <t>Tịnh</t>
  </si>
  <si>
    <t>Võ Tuyết</t>
  </si>
  <si>
    <t>17004259</t>
  </si>
  <si>
    <t>17004586</t>
  </si>
  <si>
    <t>17002678</t>
  </si>
  <si>
    <t>17002271</t>
  </si>
  <si>
    <t>17004077</t>
  </si>
  <si>
    <t>17002663</t>
  </si>
  <si>
    <t>17003260</t>
  </si>
  <si>
    <t>17000250</t>
  </si>
  <si>
    <t>17000336</t>
  </si>
  <si>
    <t>17004809</t>
  </si>
  <si>
    <t>17003476</t>
  </si>
  <si>
    <t>17002776</t>
  </si>
  <si>
    <t>17002397</t>
  </si>
  <si>
    <t>17001795</t>
  </si>
  <si>
    <t>17000073</t>
  </si>
  <si>
    <t>17001687</t>
  </si>
  <si>
    <t>17002602</t>
  </si>
  <si>
    <t>17002640</t>
  </si>
  <si>
    <t>17003268</t>
  </si>
  <si>
    <t>17003597</t>
  </si>
  <si>
    <t>17000490</t>
  </si>
  <si>
    <t>17004394</t>
  </si>
  <si>
    <t>17003425</t>
  </si>
  <si>
    <t>17003188</t>
  </si>
  <si>
    <t>17003910</t>
  </si>
  <si>
    <t>17004219</t>
  </si>
  <si>
    <t>17003773</t>
  </si>
  <si>
    <t>17003503</t>
  </si>
  <si>
    <t>17003394</t>
  </si>
  <si>
    <t>17003427</t>
  </si>
  <si>
    <t>17004033</t>
  </si>
  <si>
    <t>17C1-ĐCN4</t>
  </si>
  <si>
    <t>17C1-ĐĐT2</t>
  </si>
  <si>
    <t>17C1-ĐĐT4</t>
  </si>
  <si>
    <t>17C1-ĐTC1</t>
  </si>
  <si>
    <t>17C1-CNL1</t>
  </si>
  <si>
    <t>17C1-CCK7</t>
  </si>
  <si>
    <t>17C1-CNM2</t>
  </si>
  <si>
    <t>Tổng số tiền (Viết bằng chữ: Bảy mươi ba triệu sáu trăm hai mươi lăm ngàn đồng)</t>
  </si>
  <si>
    <t>Nguyễn Huỳnh Mẫn</t>
  </si>
  <si>
    <t>Bùi Tấn</t>
  </si>
  <si>
    <t>Lê Trung</t>
  </si>
  <si>
    <t>Trọng</t>
  </si>
  <si>
    <t>Ánh</t>
  </si>
  <si>
    <t>Bùi Quốc</t>
  </si>
  <si>
    <t>Huỳnh Thị Như</t>
  </si>
  <si>
    <t>Hà</t>
  </si>
  <si>
    <t>Nguyễn Thị Thảo</t>
  </si>
  <si>
    <t>Đặng Thị Kiều</t>
  </si>
  <si>
    <t>Thu</t>
  </si>
  <si>
    <t>Dương Cẩm</t>
  </si>
  <si>
    <t>Tú</t>
  </si>
  <si>
    <t>Nguyễn Thị Mỹ</t>
  </si>
  <si>
    <t>Nguyễn Thị Trâm</t>
  </si>
  <si>
    <t>Châu Mỹ</t>
  </si>
  <si>
    <t>Duyên</t>
  </si>
  <si>
    <t>Nguyễn Thị Cẩm</t>
  </si>
  <si>
    <t>Nguyễn Thị Hạnh</t>
  </si>
  <si>
    <t>Trịnh Hồng</t>
  </si>
  <si>
    <t>Trầm</t>
  </si>
  <si>
    <t>Cao Thị Thanh</t>
  </si>
  <si>
    <t>Lê Thị Hồng</t>
  </si>
  <si>
    <t>Lương</t>
  </si>
  <si>
    <t>Kiên</t>
  </si>
  <si>
    <t>Thêm</t>
  </si>
  <si>
    <t>Tín</t>
  </si>
  <si>
    <t>Tuấn</t>
  </si>
  <si>
    <t>17004843</t>
  </si>
  <si>
    <t>17004074</t>
  </si>
  <si>
    <t>17003283</t>
  </si>
  <si>
    <t>17003493</t>
  </si>
  <si>
    <t>17001522</t>
  </si>
  <si>
    <t>17002848</t>
  </si>
  <si>
    <t>17002870</t>
  </si>
  <si>
    <t>17002633</t>
  </si>
  <si>
    <t>17003506</t>
  </si>
  <si>
    <t>17001428</t>
  </si>
  <si>
    <t>17003928</t>
  </si>
  <si>
    <t>17003827</t>
  </si>
  <si>
    <t>17001429</t>
  </si>
  <si>
    <t>17003997</t>
  </si>
  <si>
    <t>17003687</t>
  </si>
  <si>
    <t>17001034</t>
  </si>
  <si>
    <t>17001826</t>
  </si>
  <si>
    <t>17002689</t>
  </si>
  <si>
    <t>17000523</t>
  </si>
  <si>
    <t>17003610</t>
  </si>
  <si>
    <t>17002672</t>
  </si>
  <si>
    <t>17002428</t>
  </si>
  <si>
    <t>17002453</t>
  </si>
  <si>
    <t>17C1-NNA1</t>
  </si>
  <si>
    <t>17C1-QTM1</t>
  </si>
  <si>
    <t>17C1-TĐH1</t>
  </si>
  <si>
    <t>Phan Thị Ngọc</t>
  </si>
  <si>
    <t>Vũ Ngọc Châu</t>
  </si>
  <si>
    <t>18001251</t>
  </si>
  <si>
    <t>Tổng số tiền (Viết bằng chữ: Chín mươi chín triệu bảy trăm năm mươi ngàn đồng)</t>
  </si>
  <si>
    <t>Thái</t>
  </si>
  <si>
    <t>Đồng Hữu</t>
  </si>
  <si>
    <t>Nguyễn Thế</t>
  </si>
  <si>
    <t>Nguyễn Phước</t>
  </si>
  <si>
    <t>Ngô Nguyễn Hoàng</t>
  </si>
  <si>
    <t>Nguyễn Đào Minh</t>
  </si>
  <si>
    <t>Tiền</t>
  </si>
  <si>
    <t>Phan Đức</t>
  </si>
  <si>
    <t>Nguyễn Thị Thúy</t>
  </si>
  <si>
    <t>Phan Thị Hồng</t>
  </si>
  <si>
    <t>Nguyễn Mai</t>
  </si>
  <si>
    <t>Hạ</t>
  </si>
  <si>
    <t>Phạm Thị Quế</t>
  </si>
  <si>
    <t>Nguyễn Thị Thùy</t>
  </si>
  <si>
    <t>Trương Hồ</t>
  </si>
  <si>
    <t>Trương Trần</t>
  </si>
  <si>
    <t>Đệ</t>
  </si>
  <si>
    <t>Nguyễn Phạm Công</t>
  </si>
  <si>
    <t>Đỗ Thị Hồng</t>
  </si>
  <si>
    <t>Phạm Thị Cẩm</t>
  </si>
  <si>
    <t>Võ Thị Mai</t>
  </si>
  <si>
    <t>Hồ Thị Huyền</t>
  </si>
  <si>
    <t>Yên</t>
  </si>
  <si>
    <t>Trần Thị Thuỳ</t>
  </si>
  <si>
    <t>Nguyễn Xuân</t>
  </si>
  <si>
    <t>Nguyễn Châu</t>
  </si>
  <si>
    <t>Kiệt</t>
  </si>
  <si>
    <t>18002841</t>
  </si>
  <si>
    <t>18002411</t>
  </si>
  <si>
    <t>18005432</t>
  </si>
  <si>
    <t>18002150</t>
  </si>
  <si>
    <t>18004444</t>
  </si>
  <si>
    <t>18001395</t>
  </si>
  <si>
    <t>18004000</t>
  </si>
  <si>
    <t>18001692</t>
  </si>
  <si>
    <t>18001868</t>
  </si>
  <si>
    <t>18003590</t>
  </si>
  <si>
    <t>18005498</t>
  </si>
  <si>
    <t>18003892</t>
  </si>
  <si>
    <t>18002101</t>
  </si>
  <si>
    <t>18000010</t>
  </si>
  <si>
    <t>17001781</t>
  </si>
  <si>
    <t>18004541</t>
  </si>
  <si>
    <t>18000076</t>
  </si>
  <si>
    <t>18004776</t>
  </si>
  <si>
    <t>18002391</t>
  </si>
  <si>
    <t>18001735</t>
  </si>
  <si>
    <t>18001417</t>
  </si>
  <si>
    <t>18001355</t>
  </si>
  <si>
    <t>18002659</t>
  </si>
  <si>
    <t>18005065</t>
  </si>
  <si>
    <t>18005085</t>
  </si>
  <si>
    <t>18002573</t>
  </si>
  <si>
    <t>18003980</t>
  </si>
  <si>
    <t>18003981</t>
  </si>
  <si>
    <t>18005295</t>
  </si>
  <si>
    <t>18004096</t>
  </si>
  <si>
    <t>18000206</t>
  </si>
  <si>
    <t>18004455</t>
  </si>
  <si>
    <t>18004712</t>
  </si>
  <si>
    <t>18C1-ĐCN2</t>
  </si>
  <si>
    <t>18C1-ĐĐT3</t>
  </si>
  <si>
    <t>18C1-CNÔ5</t>
  </si>
  <si>
    <t>18C1-CNÔ17</t>
  </si>
  <si>
    <t>18C1-THU1</t>
  </si>
  <si>
    <t>18C1-LTM1</t>
  </si>
  <si>
    <t>18C1-LTM2</t>
  </si>
  <si>
    <t>Trần Thành</t>
  </si>
  <si>
    <t>Hồ Hải</t>
  </si>
  <si>
    <t>Phượng</t>
  </si>
  <si>
    <t>Phạm Quốc</t>
  </si>
  <si>
    <t>Trần Hoài</t>
  </si>
  <si>
    <t>Nguyễn Bá Phi</t>
  </si>
  <si>
    <t>Nguyễn Bảo</t>
  </si>
  <si>
    <t>Võ Thanh</t>
  </si>
  <si>
    <t>Kiều Tấn</t>
  </si>
  <si>
    <t>Đặng Nhựt</t>
  </si>
  <si>
    <t>Nguyễn Phan Ánh</t>
  </si>
  <si>
    <t>Huỳnh Thị Mỹ</t>
  </si>
  <si>
    <t>Lẹ</t>
  </si>
  <si>
    <t>Đinh Thị</t>
  </si>
  <si>
    <t>Phạm Thị Ngọc</t>
  </si>
  <si>
    <t>Nguyễn Huy</t>
  </si>
  <si>
    <t>Lý Thảo</t>
  </si>
  <si>
    <t>Đinh Ngọc</t>
  </si>
  <si>
    <t>Cẩm</t>
  </si>
  <si>
    <t>Vũ Xuân</t>
  </si>
  <si>
    <t>Quyền</t>
  </si>
  <si>
    <t>Lê Duy</t>
  </si>
  <si>
    <t>Bùi Đình</t>
  </si>
  <si>
    <t>Trần Văn Chí</t>
  </si>
  <si>
    <t>Mai Thanh</t>
  </si>
  <si>
    <t>Lê Tào Tuyết</t>
  </si>
  <si>
    <t>Đỗ Ngọc Hải</t>
  </si>
  <si>
    <t>18001645</t>
  </si>
  <si>
    <t>18003773</t>
  </si>
  <si>
    <t>18003977</t>
  </si>
  <si>
    <t>18004528</t>
  </si>
  <si>
    <t>18001629</t>
  </si>
  <si>
    <t>18001107</t>
  </si>
  <si>
    <t>18002684</t>
  </si>
  <si>
    <t>18005070</t>
  </si>
  <si>
    <t>18003839</t>
  </si>
  <si>
    <t>18005537</t>
  </si>
  <si>
    <t>18001865</t>
  </si>
  <si>
    <t>18004283</t>
  </si>
  <si>
    <t>18004467</t>
  </si>
  <si>
    <t>18002598</t>
  </si>
  <si>
    <t>18005240</t>
  </si>
  <si>
    <t>18002257</t>
  </si>
  <si>
    <t>18001425</t>
  </si>
  <si>
    <t>18004233</t>
  </si>
  <si>
    <t>18004150</t>
  </si>
  <si>
    <t>18004040</t>
  </si>
  <si>
    <t>18004667</t>
  </si>
  <si>
    <t>18004016</t>
  </si>
  <si>
    <t>18005257</t>
  </si>
  <si>
    <t>18002559</t>
  </si>
  <si>
    <t>18003292</t>
  </si>
  <si>
    <t>18005000</t>
  </si>
  <si>
    <t>18004005</t>
  </si>
  <si>
    <t>18C1-CNÔ4</t>
  </si>
  <si>
    <t>18C1-CNÔ10</t>
  </si>
  <si>
    <t>18C1-CNÔ12</t>
  </si>
  <si>
    <t>18C1-CNÔ18</t>
  </si>
  <si>
    <t>18C1-CNÔ9</t>
  </si>
  <si>
    <t>18C1-ĐCN1</t>
  </si>
  <si>
    <t>Bổ sung do điều chỉnh mức HB</t>
  </si>
  <si>
    <t>Tổng số tiền (Viết bằng chữ: Sáu triệu hai trăm năm mươi ngàn đồng)</t>
  </si>
  <si>
    <t>Tổng số tiền (Viết bằng chữ: Ba mươi hai triệu năm trăm ngàn đồng)</t>
  </si>
  <si>
    <t>Tổng số tiền (Viết bằng chữ: Mười lăm triệu đồng)</t>
  </si>
  <si>
    <t>Tổng số tiền (Viết bằng chữ: Ba mươi bốn triệu năm trăm ngàn đồng)</t>
  </si>
  <si>
    <t>Tổng số tiền (Viết bằng chữ: Năm mươi bốn triệu đồng)</t>
  </si>
  <si>
    <t>Tổng số tiền (Viết bằng chữ: Bốn triệu năm trăm ngàn đồng)</t>
  </si>
  <si>
    <t>Tổng số tiền (Viết bằng chữ: Hai triệu năm trăm ngàn đồng)</t>
  </si>
  <si>
    <t>Thành phố Hồ Chí Minh, ngày 10  tháng 10 năm 2019</t>
  </si>
  <si>
    <t>Thành phố Hồ Chí Minh, ngày 30 tháng 8  năm 2019</t>
  </si>
  <si>
    <t>THỐNG KÊ SỐ LIỆU HỌC SINH SINH VIÊN ĐỦ ĐIỀU KIỆN XÉT 
HỌC BỔNG KHUYẾN KHÍCH HỌC TẬP
HỌC KỲ II/NĂM HỌC 2018-2019</t>
  </si>
  <si>
    <t>Bậc đào tạo</t>
  </si>
  <si>
    <t>Tổng số
HSSV</t>
  </si>
  <si>
    <t>Số tiền
Học bổng</t>
  </si>
  <si>
    <t>Ghi chú</t>
  </si>
  <si>
    <t>2017 T4 (2N)</t>
  </si>
  <si>
    <t>2018 T4 (2N)</t>
  </si>
  <si>
    <t>2018 T2 (1N3)</t>
  </si>
  <si>
    <t>* Tổng số HSSV các khóa trên tính đến  30/8/2019</t>
  </si>
  <si>
    <t>TRƯỞNG PHÒNG CTCT - 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</si>
</sst>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,##0;[Red]#,##0"/>
    <numFmt numFmtId="165" formatCode="_(* #,##0_);_(* \(#,##0\);_(* &quot;-&quot;??_);_(@_)"/>
  </numFmts>
  <fonts count="34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8"/>
      <name val="Arial"/>
      <family val="2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9"/>
      <name val="Times New Roman"/>
      <family val="1"/>
    </font>
    <font>
      <b/>
      <sz val="13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12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z val="12"/>
      <color theme="0"/>
      <name val="Times New Roman"/>
      <family val="1"/>
    </font>
    <font>
      <b/>
      <sz val="8"/>
      <color rgb="FFFF0000"/>
      <name val="Times New Roman"/>
      <family val="1"/>
    </font>
    <font>
      <b/>
      <sz val="13.5"/>
      <name val="Times New Roman"/>
      <family val="1"/>
    </font>
    <font>
      <b/>
      <sz val="13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3" fontId="13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65" fontId="4" fillId="2" borderId="1" xfId="1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7" fillId="3" borderId="1" xfId="1" applyNumberFormat="1" applyFont="1" applyFill="1" applyBorder="1" applyAlignment="1">
      <alignment horizontal="center" vertical="center"/>
    </xf>
    <xf numFmtId="165" fontId="7" fillId="3" borderId="1" xfId="0" applyNumberFormat="1" applyFont="1" applyFill="1" applyBorder="1" applyAlignment="1">
      <alignment vertical="center"/>
    </xf>
    <xf numFmtId="0" fontId="11" fillId="0" borderId="3" xfId="0" applyFont="1" applyBorder="1" applyAlignment="1">
      <alignment vertical="center"/>
    </xf>
    <xf numFmtId="165" fontId="16" fillId="0" borderId="3" xfId="1" applyNumberFormat="1" applyFont="1" applyBorder="1" applyAlignment="1">
      <alignment horizontal="right" vertical="center"/>
    </xf>
    <xf numFmtId="0" fontId="16" fillId="0" borderId="3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5" fontId="16" fillId="0" borderId="0" xfId="1" applyNumberFormat="1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165" fontId="16" fillId="0" borderId="0" xfId="1" applyNumberFormat="1" applyFont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165" fontId="16" fillId="0" borderId="0" xfId="1" applyNumberFormat="1" applyFont="1" applyBorder="1" applyAlignment="1">
      <alignment horizontal="center" vertical="center"/>
    </xf>
    <xf numFmtId="165" fontId="18" fillId="0" borderId="0" xfId="1" applyNumberFormat="1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65" fontId="7" fillId="0" borderId="0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textRotation="90"/>
    </xf>
    <xf numFmtId="165" fontId="7" fillId="0" borderId="0" xfId="1" applyNumberFormat="1" applyFont="1" applyBorder="1" applyAlignment="1">
      <alignment vertical="center"/>
    </xf>
    <xf numFmtId="165" fontId="3" fillId="0" borderId="0" xfId="1" applyNumberFormat="1" applyFont="1"/>
    <xf numFmtId="0" fontId="14" fillId="0" borderId="0" xfId="0" applyFont="1" applyAlignment="1">
      <alignment horizontal="center"/>
    </xf>
    <xf numFmtId="3" fontId="3" fillId="0" borderId="5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/>
    </xf>
    <xf numFmtId="10" fontId="12" fillId="0" borderId="1" xfId="0" applyNumberFormat="1" applyFont="1" applyFill="1" applyBorder="1" applyAlignment="1">
      <alignment horizontal="right" vertical="center"/>
    </xf>
    <xf numFmtId="10" fontId="4" fillId="0" borderId="1" xfId="0" applyNumberFormat="1" applyFont="1" applyFill="1" applyBorder="1" applyAlignment="1">
      <alignment horizontal="right" vertical="center"/>
    </xf>
    <xf numFmtId="10" fontId="4" fillId="0" borderId="1" xfId="0" applyNumberFormat="1" applyFont="1" applyBorder="1" applyAlignment="1">
      <alignment horizontal="right" vertical="center"/>
    </xf>
    <xf numFmtId="10" fontId="12" fillId="0" borderId="1" xfId="0" applyNumberFormat="1" applyFont="1" applyBorder="1" applyAlignment="1">
      <alignment horizontal="right" vertical="center"/>
    </xf>
    <xf numFmtId="0" fontId="23" fillId="0" borderId="0" xfId="0" applyFont="1"/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65" fontId="7" fillId="3" borderId="1" xfId="1" applyNumberFormat="1" applyFont="1" applyFill="1" applyBorder="1" applyAlignment="1">
      <alignment vertical="center"/>
    </xf>
    <xf numFmtId="43" fontId="7" fillId="3" borderId="1" xfId="1" applyFont="1" applyFill="1" applyBorder="1" applyAlignment="1">
      <alignment vertical="center"/>
    </xf>
    <xf numFmtId="165" fontId="16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2" fontId="16" fillId="0" borderId="0" xfId="0" applyNumberFormat="1" applyFont="1" applyBorder="1" applyAlignment="1">
      <alignment vertical="center"/>
    </xf>
    <xf numFmtId="165" fontId="12" fillId="2" borderId="1" xfId="1" applyNumberFormat="1" applyFont="1" applyFill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1" xfId="0" quotePrefix="1" applyFont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2" fontId="10" fillId="0" borderId="1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7" xfId="0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165" fontId="16" fillId="0" borderId="0" xfId="1" applyNumberFormat="1" applyFont="1" applyBorder="1" applyAlignment="1">
      <alignment horizontal="center" vertical="center"/>
    </xf>
    <xf numFmtId="0" fontId="15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6" fillId="4" borderId="0" xfId="0" applyFont="1" applyFill="1" applyBorder="1" applyAlignment="1">
      <alignment vertical="center"/>
    </xf>
    <xf numFmtId="0" fontId="28" fillId="0" borderId="0" xfId="0" applyFont="1"/>
    <xf numFmtId="0" fontId="29" fillId="0" borderId="0" xfId="0" applyFont="1"/>
    <xf numFmtId="165" fontId="16" fillId="0" borderId="0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4" fillId="0" borderId="0" xfId="0" applyFont="1"/>
    <xf numFmtId="0" fontId="25" fillId="0" borderId="1" xfId="0" quotePrefix="1" applyFont="1" applyBorder="1" applyAlignment="1">
      <alignment horizontal="center" vertical="center"/>
    </xf>
    <xf numFmtId="165" fontId="31" fillId="3" borderId="1" xfId="0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/>
    </xf>
    <xf numFmtId="165" fontId="30" fillId="0" borderId="0" xfId="1" applyNumberFormat="1" applyFont="1" applyBorder="1" applyAlignment="1">
      <alignment horizontal="center" vertical="center"/>
    </xf>
    <xf numFmtId="165" fontId="16" fillId="0" borderId="0" xfId="1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2" fillId="0" borderId="9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1" fillId="0" borderId="9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5" fontId="16" fillId="0" borderId="0" xfId="1" applyNumberFormat="1" applyFont="1" applyBorder="1" applyAlignment="1">
      <alignment horizontal="center" vertical="center"/>
    </xf>
    <xf numFmtId="165" fontId="27" fillId="4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65" fontId="16" fillId="0" borderId="4" xfId="1" applyNumberFormat="1" applyFont="1" applyBorder="1" applyAlignment="1">
      <alignment horizontal="center" vertical="center"/>
    </xf>
    <xf numFmtId="165" fontId="19" fillId="0" borderId="0" xfId="1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165" fontId="30" fillId="0" borderId="0" xfId="1" applyNumberFormat="1" applyFont="1" applyBorder="1" applyAlignment="1">
      <alignment horizontal="center" vertical="center"/>
    </xf>
    <xf numFmtId="165" fontId="17" fillId="0" borderId="0" xfId="1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vertical="center"/>
    </xf>
    <xf numFmtId="165" fontId="11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center"/>
    </xf>
    <xf numFmtId="0" fontId="3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1" fontId="12" fillId="0" borderId="1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10" fontId="7" fillId="3" borderId="1" xfId="1" applyNumberFormat="1" applyFont="1" applyFill="1" applyBorder="1" applyAlignment="1">
      <alignment horizontal="right" vertical="center"/>
    </xf>
    <xf numFmtId="165" fontId="16" fillId="0" borderId="3" xfId="1" applyNumberFormat="1" applyFont="1" applyBorder="1" applyAlignment="1">
      <alignment horizontal="left" vertical="center"/>
    </xf>
    <xf numFmtId="165" fontId="16" fillId="0" borderId="0" xfId="1" applyNumberFormat="1" applyFont="1" applyBorder="1" applyAlignment="1">
      <alignment horizontal="left" vertical="center"/>
    </xf>
    <xf numFmtId="43" fontId="16" fillId="0" borderId="0" xfId="1" applyNumberFormat="1" applyFont="1" applyBorder="1" applyAlignment="1">
      <alignment horizontal="center" vertical="center"/>
    </xf>
    <xf numFmtId="165" fontId="33" fillId="2" borderId="0" xfId="1" applyNumberFormat="1" applyFont="1" applyFill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154"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ill>
        <patternFill>
          <bgColor indexed="10"/>
        </patternFill>
      </fill>
    </dxf>
    <dxf>
      <fill>
        <patternFill>
          <bgColor indexed="41"/>
        </patternFill>
      </fill>
    </dxf>
    <dxf>
      <fill>
        <patternFill>
          <bgColor indexed="45"/>
        </patternFill>
      </fill>
    </dxf>
    <dxf>
      <font>
        <condense val="0"/>
        <extend val="0"/>
      </font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28</xdr:row>
      <xdr:rowOff>0</xdr:rowOff>
    </xdr:from>
    <xdr:to>
      <xdr:col>15</xdr:col>
      <xdr:colOff>638175</xdr:colOff>
      <xdr:row>28</xdr:row>
      <xdr:rowOff>0</xdr:rowOff>
    </xdr:to>
    <xdr:sp macro="" textlink="">
      <xdr:nvSpPr>
        <xdr:cNvPr id="3076" name="Line 2"/>
        <xdr:cNvSpPr>
          <a:spLocks noChangeShapeType="1"/>
        </xdr:cNvSpPr>
      </xdr:nvSpPr>
      <xdr:spPr bwMode="auto">
        <a:xfrm>
          <a:off x="6715125" y="457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104775</xdr:colOff>
      <xdr:row>2</xdr:row>
      <xdr:rowOff>0</xdr:rowOff>
    </xdr:from>
    <xdr:to>
      <xdr:col>15</xdr:col>
      <xdr:colOff>638175</xdr:colOff>
      <xdr:row>2</xdr:row>
      <xdr:rowOff>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6734175" y="419100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</xdr:colOff>
      <xdr:row>2</xdr:row>
      <xdr:rowOff>9525</xdr:rowOff>
    </xdr:from>
    <xdr:to>
      <xdr:col>15</xdr:col>
      <xdr:colOff>600075</xdr:colOff>
      <xdr:row>2</xdr:row>
      <xdr:rowOff>9525</xdr:rowOff>
    </xdr:to>
    <xdr:sp macro="" textlink="">
      <xdr:nvSpPr>
        <xdr:cNvPr id="7171" name="Line 1"/>
        <xdr:cNvSpPr>
          <a:spLocks noChangeShapeType="1"/>
        </xdr:cNvSpPr>
      </xdr:nvSpPr>
      <xdr:spPr bwMode="auto">
        <a:xfrm>
          <a:off x="6867525" y="428625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2</xdr:row>
      <xdr:rowOff>38100</xdr:rowOff>
    </xdr:from>
    <xdr:to>
      <xdr:col>15</xdr:col>
      <xdr:colOff>657225</xdr:colOff>
      <xdr:row>2</xdr:row>
      <xdr:rowOff>38100</xdr:rowOff>
    </xdr:to>
    <xdr:sp macro="" textlink="">
      <xdr:nvSpPr>
        <xdr:cNvPr id="5123" name="Line 1"/>
        <xdr:cNvSpPr>
          <a:spLocks noChangeShapeType="1"/>
        </xdr:cNvSpPr>
      </xdr:nvSpPr>
      <xdr:spPr bwMode="auto">
        <a:xfrm>
          <a:off x="6800850" y="4953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28</xdr:row>
      <xdr:rowOff>19050</xdr:rowOff>
    </xdr:from>
    <xdr:to>
      <xdr:col>15</xdr:col>
      <xdr:colOff>676275</xdr:colOff>
      <xdr:row>28</xdr:row>
      <xdr:rowOff>19050</xdr:rowOff>
    </xdr:to>
    <xdr:sp macro="" textlink="">
      <xdr:nvSpPr>
        <xdr:cNvPr id="5124" name="Line 2"/>
        <xdr:cNvSpPr>
          <a:spLocks noChangeShapeType="1"/>
        </xdr:cNvSpPr>
      </xdr:nvSpPr>
      <xdr:spPr bwMode="auto">
        <a:xfrm>
          <a:off x="6819900" y="74485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104775</xdr:colOff>
      <xdr:row>31</xdr:row>
      <xdr:rowOff>38100</xdr:rowOff>
    </xdr:from>
    <xdr:to>
      <xdr:col>15</xdr:col>
      <xdr:colOff>657225</xdr:colOff>
      <xdr:row>31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800850" y="4953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67</xdr:row>
      <xdr:rowOff>19050</xdr:rowOff>
    </xdr:from>
    <xdr:to>
      <xdr:col>15</xdr:col>
      <xdr:colOff>676275</xdr:colOff>
      <xdr:row>67</xdr:row>
      <xdr:rowOff>19050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819900" y="74485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104775</xdr:colOff>
      <xdr:row>2</xdr:row>
      <xdr:rowOff>38100</xdr:rowOff>
    </xdr:from>
    <xdr:to>
      <xdr:col>15</xdr:col>
      <xdr:colOff>657225</xdr:colOff>
      <xdr:row>2</xdr:row>
      <xdr:rowOff>38100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6838950" y="5029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2</xdr:row>
      <xdr:rowOff>0</xdr:rowOff>
    </xdr:from>
    <xdr:to>
      <xdr:col>15</xdr:col>
      <xdr:colOff>638175</xdr:colOff>
      <xdr:row>2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715125" y="41814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2</xdr:row>
      <xdr:rowOff>28575</xdr:rowOff>
    </xdr:from>
    <xdr:to>
      <xdr:col>15</xdr:col>
      <xdr:colOff>685800</xdr:colOff>
      <xdr:row>2</xdr:row>
      <xdr:rowOff>28575</xdr:rowOff>
    </xdr:to>
    <xdr:sp macro="" textlink="">
      <xdr:nvSpPr>
        <xdr:cNvPr id="9219" name="Line 1"/>
        <xdr:cNvSpPr>
          <a:spLocks noChangeShapeType="1"/>
        </xdr:cNvSpPr>
      </xdr:nvSpPr>
      <xdr:spPr bwMode="auto">
        <a:xfrm>
          <a:off x="6762750" y="485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104775</xdr:colOff>
      <xdr:row>27</xdr:row>
      <xdr:rowOff>219075</xdr:rowOff>
    </xdr:from>
    <xdr:to>
      <xdr:col>15</xdr:col>
      <xdr:colOff>657225</xdr:colOff>
      <xdr:row>27</xdr:row>
      <xdr:rowOff>219075</xdr:rowOff>
    </xdr:to>
    <xdr:sp macro="" textlink="">
      <xdr:nvSpPr>
        <xdr:cNvPr id="9220" name="Line 2"/>
        <xdr:cNvSpPr>
          <a:spLocks noChangeShapeType="1"/>
        </xdr:cNvSpPr>
      </xdr:nvSpPr>
      <xdr:spPr bwMode="auto">
        <a:xfrm>
          <a:off x="6734175" y="7258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2</xdr:row>
      <xdr:rowOff>9525</xdr:rowOff>
    </xdr:from>
    <xdr:to>
      <xdr:col>15</xdr:col>
      <xdr:colOff>638175</xdr:colOff>
      <xdr:row>2</xdr:row>
      <xdr:rowOff>9525</xdr:rowOff>
    </xdr:to>
    <xdr:sp macro="" textlink="">
      <xdr:nvSpPr>
        <xdr:cNvPr id="10244" name="Line 1"/>
        <xdr:cNvSpPr>
          <a:spLocks noChangeShapeType="1"/>
        </xdr:cNvSpPr>
      </xdr:nvSpPr>
      <xdr:spPr bwMode="auto">
        <a:xfrm>
          <a:off x="6915150" y="4667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85725</xdr:colOff>
      <xdr:row>32</xdr:row>
      <xdr:rowOff>9525</xdr:rowOff>
    </xdr:from>
    <xdr:to>
      <xdr:col>15</xdr:col>
      <xdr:colOff>638175</xdr:colOff>
      <xdr:row>32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7048500" y="4667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31</xdr:row>
      <xdr:rowOff>9525</xdr:rowOff>
    </xdr:from>
    <xdr:to>
      <xdr:col>15</xdr:col>
      <xdr:colOff>714375</xdr:colOff>
      <xdr:row>31</xdr:row>
      <xdr:rowOff>9525</xdr:rowOff>
    </xdr:to>
    <xdr:sp macro="" textlink="">
      <xdr:nvSpPr>
        <xdr:cNvPr id="11267" name="Line 1"/>
        <xdr:cNvSpPr>
          <a:spLocks noChangeShapeType="1"/>
        </xdr:cNvSpPr>
      </xdr:nvSpPr>
      <xdr:spPr bwMode="auto">
        <a:xfrm>
          <a:off x="7124700" y="7886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142875</xdr:colOff>
      <xdr:row>91</xdr:row>
      <xdr:rowOff>9525</xdr:rowOff>
    </xdr:from>
    <xdr:to>
      <xdr:col>15</xdr:col>
      <xdr:colOff>695325</xdr:colOff>
      <xdr:row>91</xdr:row>
      <xdr:rowOff>9525</xdr:rowOff>
    </xdr:to>
    <xdr:sp macro="" textlink="">
      <xdr:nvSpPr>
        <xdr:cNvPr id="11268" name="Line 2"/>
        <xdr:cNvSpPr>
          <a:spLocks noChangeShapeType="1"/>
        </xdr:cNvSpPr>
      </xdr:nvSpPr>
      <xdr:spPr bwMode="auto">
        <a:xfrm>
          <a:off x="7105650" y="22917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152400</xdr:colOff>
      <xdr:row>2</xdr:row>
      <xdr:rowOff>9525</xdr:rowOff>
    </xdr:from>
    <xdr:to>
      <xdr:col>15</xdr:col>
      <xdr:colOff>704850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7115175" y="4286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31</xdr:row>
      <xdr:rowOff>9525</xdr:rowOff>
    </xdr:from>
    <xdr:to>
      <xdr:col>15</xdr:col>
      <xdr:colOff>714375</xdr:colOff>
      <xdr:row>31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124700" y="7886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152400</xdr:colOff>
      <xdr:row>99</xdr:row>
      <xdr:rowOff>9525</xdr:rowOff>
    </xdr:from>
    <xdr:to>
      <xdr:col>15</xdr:col>
      <xdr:colOff>704850</xdr:colOff>
      <xdr:row>99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115175" y="15640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152400</xdr:colOff>
      <xdr:row>2</xdr:row>
      <xdr:rowOff>9525</xdr:rowOff>
    </xdr:from>
    <xdr:to>
      <xdr:col>15</xdr:col>
      <xdr:colOff>704850</xdr:colOff>
      <xdr:row>2</xdr:row>
      <xdr:rowOff>9525</xdr:rowOff>
    </xdr:to>
    <xdr:sp macro="" textlink="">
      <xdr:nvSpPr>
        <xdr:cNvPr id="4" name="Line 1"/>
        <xdr:cNvSpPr>
          <a:spLocks noChangeShapeType="1"/>
        </xdr:cNvSpPr>
      </xdr:nvSpPr>
      <xdr:spPr bwMode="auto">
        <a:xfrm>
          <a:off x="7115175" y="4286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65</xdr:row>
      <xdr:rowOff>66675</xdr:rowOff>
    </xdr:from>
    <xdr:to>
      <xdr:col>2</xdr:col>
      <xdr:colOff>133350</xdr:colOff>
      <xdr:row>65</xdr:row>
      <xdr:rowOff>66675</xdr:rowOff>
    </xdr:to>
    <xdr:sp macro="" textlink="">
      <xdr:nvSpPr>
        <xdr:cNvPr id="1047" name="Line 13"/>
        <xdr:cNvSpPr>
          <a:spLocks noChangeShapeType="1"/>
        </xdr:cNvSpPr>
      </xdr:nvSpPr>
      <xdr:spPr bwMode="auto">
        <a:xfrm>
          <a:off x="1028700" y="981075"/>
          <a:ext cx="781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219075</xdr:rowOff>
    </xdr:from>
    <xdr:to>
      <xdr:col>9</xdr:col>
      <xdr:colOff>104775</xdr:colOff>
      <xdr:row>62</xdr:row>
      <xdr:rowOff>219075</xdr:rowOff>
    </xdr:to>
    <xdr:sp macro="" textlink="">
      <xdr:nvSpPr>
        <xdr:cNvPr id="1048" name="Line 14"/>
        <xdr:cNvSpPr>
          <a:spLocks noChangeShapeType="1"/>
        </xdr:cNvSpPr>
      </xdr:nvSpPr>
      <xdr:spPr bwMode="auto">
        <a:xfrm>
          <a:off x="3914775" y="447675"/>
          <a:ext cx="1666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</xdr:row>
      <xdr:rowOff>66675</xdr:rowOff>
    </xdr:from>
    <xdr:to>
      <xdr:col>2</xdr:col>
      <xdr:colOff>133350</xdr:colOff>
      <xdr:row>4</xdr:row>
      <xdr:rowOff>66675</xdr:rowOff>
    </xdr:to>
    <xdr:sp macro="" textlink="">
      <xdr:nvSpPr>
        <xdr:cNvPr id="4" name="Line 13"/>
        <xdr:cNvSpPr>
          <a:spLocks noChangeShapeType="1"/>
        </xdr:cNvSpPr>
      </xdr:nvSpPr>
      <xdr:spPr bwMode="auto">
        <a:xfrm>
          <a:off x="1028700" y="6886575"/>
          <a:ext cx="781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1</xdr:row>
      <xdr:rowOff>219075</xdr:rowOff>
    </xdr:from>
    <xdr:to>
      <xdr:col>9</xdr:col>
      <xdr:colOff>104775</xdr:colOff>
      <xdr:row>1</xdr:row>
      <xdr:rowOff>219075</xdr:rowOff>
    </xdr:to>
    <xdr:sp macro="" textlink="">
      <xdr:nvSpPr>
        <xdr:cNvPr id="5" name="Line 14"/>
        <xdr:cNvSpPr>
          <a:spLocks noChangeShapeType="1"/>
        </xdr:cNvSpPr>
      </xdr:nvSpPr>
      <xdr:spPr bwMode="auto">
        <a:xfrm>
          <a:off x="3914775" y="6353175"/>
          <a:ext cx="1666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35</xdr:row>
      <xdr:rowOff>66675</xdr:rowOff>
    </xdr:from>
    <xdr:to>
      <xdr:col>2</xdr:col>
      <xdr:colOff>209550</xdr:colOff>
      <xdr:row>35</xdr:row>
      <xdr:rowOff>66675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933450" y="10744200"/>
          <a:ext cx="9715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400050</xdr:colOff>
      <xdr:row>33</xdr:row>
      <xdr:rowOff>9525</xdr:rowOff>
    </xdr:from>
    <xdr:to>
      <xdr:col>9</xdr:col>
      <xdr:colOff>272415</xdr:colOff>
      <xdr:row>33</xdr:row>
      <xdr:rowOff>9525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191000" y="10229850"/>
          <a:ext cx="19964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"/>
  <sheetViews>
    <sheetView view="pageBreakPreview" topLeftCell="A22" zoomScaleNormal="100" workbookViewId="0">
      <selection activeCell="P41" activeCellId="1" sqref="P14 P41"/>
    </sheetView>
  </sheetViews>
  <sheetFormatPr defaultRowHeight="12.75" x14ac:dyDescent="0.2"/>
  <cols>
    <col min="1" max="1" width="6.7109375" style="1" customWidth="1"/>
    <col min="2" max="2" width="16.7109375" style="1" customWidth="1"/>
    <col min="3" max="3" width="8.7109375" style="1" customWidth="1"/>
    <col min="4" max="4" width="9.7109375" style="1" customWidth="1"/>
    <col min="5" max="5" width="10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8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8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8" customHeight="1" x14ac:dyDescent="0.25">
      <c r="A4" s="123" t="s">
        <v>55</v>
      </c>
      <c r="B4" s="123"/>
      <c r="C4" s="123"/>
      <c r="D4" s="123"/>
      <c r="E4" s="13"/>
      <c r="F4" s="13"/>
      <c r="G4" s="13"/>
      <c r="P4" s="97"/>
    </row>
    <row r="5" spans="1:17" ht="18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15" customHeight="1" x14ac:dyDescent="0.2"/>
    <row r="7" spans="1:17" ht="35.1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4.95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5" customHeight="1" x14ac:dyDescent="0.25">
      <c r="Q9" s="3"/>
    </row>
    <row r="10" spans="1:17" ht="30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21" t="s">
        <v>74</v>
      </c>
      <c r="G10" s="109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20.100000000000001" customHeight="1" x14ac:dyDescent="0.25">
      <c r="A11" s="112"/>
      <c r="B11" s="117"/>
      <c r="C11" s="118"/>
      <c r="D11" s="120"/>
      <c r="E11" s="120"/>
      <c r="F11" s="122"/>
      <c r="G11" s="110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15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9.950000000000003" customHeight="1" x14ac:dyDescent="0.2">
      <c r="A13" s="21">
        <v>1</v>
      </c>
      <c r="B13" s="82" t="s">
        <v>200</v>
      </c>
      <c r="C13" s="83" t="s">
        <v>98</v>
      </c>
      <c r="D13" s="72" t="s">
        <v>199</v>
      </c>
      <c r="E13" s="73" t="s">
        <v>201</v>
      </c>
      <c r="F13" s="81">
        <v>8.9</v>
      </c>
      <c r="G13" s="74">
        <v>83</v>
      </c>
      <c r="H13" s="67" t="s">
        <v>35</v>
      </c>
      <c r="I13" s="19">
        <v>2125000</v>
      </c>
      <c r="J13" s="17"/>
      <c r="K13" s="17"/>
      <c r="L13" s="20">
        <f t="shared" ref="L13" si="0">SUM(I13,K13)</f>
        <v>2125000</v>
      </c>
      <c r="M13" s="17"/>
      <c r="N13" s="17"/>
      <c r="O13" s="17"/>
      <c r="P13" s="20">
        <f t="shared" ref="P13" si="1">L13-O13</f>
        <v>2125000</v>
      </c>
      <c r="Q13" s="17"/>
    </row>
    <row r="14" spans="1:17" s="11" customFormat="1" ht="39.950000000000003" customHeight="1" x14ac:dyDescent="0.2">
      <c r="A14" s="9"/>
      <c r="B14" s="55" t="s">
        <v>38</v>
      </c>
      <c r="C14" s="27">
        <f>A13</f>
        <v>1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8">
        <f>SUM(P13:P13)</f>
        <v>2125000</v>
      </c>
      <c r="Q14" s="10"/>
    </row>
    <row r="15" spans="1:17" ht="39.950000000000003" customHeight="1" x14ac:dyDescent="0.25">
      <c r="B15" s="3" t="s">
        <v>202</v>
      </c>
    </row>
    <row r="16" spans="1:17" ht="18" customHeight="1" x14ac:dyDescent="0.25">
      <c r="P16" s="12" t="s">
        <v>194</v>
      </c>
    </row>
    <row r="17" spans="1:17" ht="18" customHeight="1" x14ac:dyDescent="0.25">
      <c r="B17" s="98" t="s">
        <v>21</v>
      </c>
      <c r="I17" s="98" t="s">
        <v>23</v>
      </c>
      <c r="P17" s="98" t="s">
        <v>22</v>
      </c>
    </row>
    <row r="18" spans="1:17" ht="18" customHeight="1" x14ac:dyDescent="0.2"/>
    <row r="19" spans="1:17" s="94" customFormat="1" ht="18" customHeight="1" x14ac:dyDescent="0.2">
      <c r="A19" s="100"/>
      <c r="B19" s="80" t="s">
        <v>52</v>
      </c>
      <c r="C19" s="100"/>
      <c r="D19" s="100"/>
      <c r="E19" s="100"/>
      <c r="F19" s="100"/>
      <c r="G19" s="100"/>
      <c r="H19" s="100"/>
      <c r="I19" s="80" t="s">
        <v>52</v>
      </c>
      <c r="J19" s="100"/>
      <c r="K19" s="100"/>
      <c r="L19" s="100"/>
      <c r="M19" s="100"/>
      <c r="N19" s="100"/>
      <c r="O19" s="100"/>
      <c r="P19" s="80" t="s">
        <v>52</v>
      </c>
      <c r="Q19" s="100"/>
    </row>
    <row r="20" spans="1:17" ht="18" customHeight="1" x14ac:dyDescent="0.2"/>
    <row r="21" spans="1:17" ht="18" customHeight="1" x14ac:dyDescent="0.2"/>
    <row r="22" spans="1:17" ht="18" customHeight="1" x14ac:dyDescent="0.25">
      <c r="B22" s="99" t="s">
        <v>100</v>
      </c>
      <c r="I22" s="99" t="s">
        <v>36</v>
      </c>
      <c r="P22" s="99" t="s">
        <v>37</v>
      </c>
    </row>
    <row r="23" spans="1:17" ht="18" customHeight="1" x14ac:dyDescent="0.25">
      <c r="B23" s="99"/>
      <c r="I23" s="99"/>
      <c r="P23" s="99"/>
    </row>
    <row r="24" spans="1:17" ht="18" customHeight="1" x14ac:dyDescent="0.25">
      <c r="B24" s="99"/>
      <c r="I24" s="99"/>
      <c r="P24" s="99"/>
    </row>
    <row r="25" spans="1:17" ht="18" customHeight="1" x14ac:dyDescent="0.25">
      <c r="B25" s="99"/>
      <c r="I25" s="99"/>
      <c r="P25" s="99"/>
    </row>
    <row r="26" spans="1:17" ht="18" customHeight="1" x14ac:dyDescent="0.25">
      <c r="B26" s="99"/>
      <c r="I26" s="99"/>
      <c r="P26" s="99"/>
    </row>
    <row r="27" spans="1:17" ht="18" customHeight="1" x14ac:dyDescent="0.25">
      <c r="A27" s="123" t="s">
        <v>24</v>
      </c>
      <c r="B27" s="123"/>
      <c r="C27" s="123"/>
      <c r="D27" s="123"/>
      <c r="E27" s="13"/>
      <c r="F27" s="13"/>
      <c r="G27" s="13"/>
      <c r="J27" s="124" t="s">
        <v>29</v>
      </c>
      <c r="K27" s="124"/>
      <c r="L27" s="124"/>
      <c r="M27" s="124"/>
      <c r="N27" s="124"/>
      <c r="O27" s="124"/>
      <c r="P27" s="124"/>
      <c r="Q27" s="124"/>
    </row>
    <row r="28" spans="1:17" ht="18" customHeight="1" x14ac:dyDescent="0.25">
      <c r="A28" s="124" t="s">
        <v>53</v>
      </c>
      <c r="B28" s="124"/>
      <c r="C28" s="124"/>
      <c r="D28" s="124"/>
      <c r="E28" s="14"/>
      <c r="F28" s="14"/>
      <c r="G28" s="14"/>
      <c r="J28" s="125" t="s">
        <v>45</v>
      </c>
      <c r="K28" s="125"/>
      <c r="L28" s="125"/>
      <c r="M28" s="125"/>
      <c r="N28" s="125"/>
      <c r="O28" s="125"/>
      <c r="P28" s="125"/>
      <c r="Q28" s="125"/>
    </row>
    <row r="29" spans="1:17" ht="18" customHeight="1" x14ac:dyDescent="0.25">
      <c r="A29" s="124" t="s">
        <v>54</v>
      </c>
      <c r="B29" s="124"/>
      <c r="C29" s="124"/>
      <c r="D29" s="124"/>
      <c r="E29" s="14"/>
      <c r="F29" s="14"/>
      <c r="G29" s="14"/>
      <c r="J29" s="123"/>
      <c r="K29" s="123"/>
      <c r="L29" s="123"/>
      <c r="M29" s="123"/>
      <c r="N29" s="123"/>
      <c r="O29" s="123"/>
      <c r="P29" s="123"/>
      <c r="Q29" s="123"/>
    </row>
    <row r="30" spans="1:17" ht="18" customHeight="1" x14ac:dyDescent="0.25">
      <c r="A30" s="123" t="s">
        <v>55</v>
      </c>
      <c r="B30" s="123"/>
      <c r="C30" s="123"/>
      <c r="D30" s="123"/>
      <c r="E30" s="13"/>
      <c r="F30" s="13"/>
      <c r="G30" s="13"/>
      <c r="P30" s="4"/>
    </row>
    <row r="31" spans="1:17" ht="18" customHeight="1" x14ac:dyDescent="0.25">
      <c r="A31" s="123" t="s">
        <v>32</v>
      </c>
      <c r="B31" s="123"/>
      <c r="C31" s="123"/>
      <c r="D31" s="123"/>
      <c r="E31" s="15"/>
      <c r="F31" s="15"/>
      <c r="G31" s="15"/>
    </row>
    <row r="32" spans="1:17" ht="15" customHeight="1" x14ac:dyDescent="0.2"/>
    <row r="33" spans="1:17" ht="30" customHeight="1" x14ac:dyDescent="0.3">
      <c r="A33" s="128" t="s">
        <v>33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</row>
    <row r="34" spans="1:17" ht="24.95" customHeight="1" x14ac:dyDescent="0.3">
      <c r="A34" s="129" t="s">
        <v>192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</row>
    <row r="35" spans="1:17" ht="9.9499999999999993" customHeight="1" x14ac:dyDescent="0.25">
      <c r="Q35" s="3"/>
    </row>
    <row r="36" spans="1:17" ht="35.1" customHeight="1" x14ac:dyDescent="0.2">
      <c r="A36" s="111" t="s">
        <v>0</v>
      </c>
      <c r="B36" s="115" t="s">
        <v>1</v>
      </c>
      <c r="C36" s="116"/>
      <c r="D36" s="119" t="s">
        <v>2</v>
      </c>
      <c r="E36" s="119" t="s">
        <v>28</v>
      </c>
      <c r="F36" s="121" t="s">
        <v>74</v>
      </c>
      <c r="G36" s="109" t="s">
        <v>75</v>
      </c>
      <c r="H36" s="111" t="s">
        <v>3</v>
      </c>
      <c r="I36" s="111" t="s">
        <v>4</v>
      </c>
      <c r="J36" s="106" t="s">
        <v>5</v>
      </c>
      <c r="K36" s="108"/>
      <c r="L36" s="113" t="s">
        <v>8</v>
      </c>
      <c r="M36" s="106" t="s">
        <v>9</v>
      </c>
      <c r="N36" s="107"/>
      <c r="O36" s="108"/>
      <c r="P36" s="111" t="s">
        <v>13</v>
      </c>
      <c r="Q36" s="119" t="s">
        <v>14</v>
      </c>
    </row>
    <row r="37" spans="1:17" ht="20.100000000000001" customHeight="1" x14ac:dyDescent="0.25">
      <c r="A37" s="112"/>
      <c r="B37" s="117"/>
      <c r="C37" s="118"/>
      <c r="D37" s="120"/>
      <c r="E37" s="120"/>
      <c r="F37" s="122"/>
      <c r="G37" s="110"/>
      <c r="H37" s="112"/>
      <c r="I37" s="112"/>
      <c r="J37" s="7" t="s">
        <v>6</v>
      </c>
      <c r="K37" s="7" t="s">
        <v>7</v>
      </c>
      <c r="L37" s="114"/>
      <c r="M37" s="8" t="s">
        <v>10</v>
      </c>
      <c r="N37" s="8" t="s">
        <v>11</v>
      </c>
      <c r="O37" s="7" t="s">
        <v>12</v>
      </c>
      <c r="P37" s="112"/>
      <c r="Q37" s="120"/>
    </row>
    <row r="38" spans="1:17" ht="15" customHeight="1" x14ac:dyDescent="0.2">
      <c r="A38" s="16" t="s">
        <v>15</v>
      </c>
      <c r="B38" s="126" t="s">
        <v>16</v>
      </c>
      <c r="C38" s="127"/>
      <c r="D38" s="16" t="s">
        <v>17</v>
      </c>
      <c r="E38" s="16"/>
      <c r="F38" s="16"/>
      <c r="G38" s="16"/>
      <c r="H38" s="16" t="s">
        <v>18</v>
      </c>
      <c r="I38" s="16">
        <v>1</v>
      </c>
      <c r="J38" s="16">
        <v>2</v>
      </c>
      <c r="K38" s="16">
        <v>3</v>
      </c>
      <c r="L38" s="16">
        <v>4</v>
      </c>
      <c r="M38" s="16">
        <v>5</v>
      </c>
      <c r="N38" s="16">
        <v>6</v>
      </c>
      <c r="O38" s="16">
        <v>7</v>
      </c>
      <c r="P38" s="16" t="s">
        <v>19</v>
      </c>
      <c r="Q38" s="16" t="s">
        <v>20</v>
      </c>
    </row>
    <row r="39" spans="1:17" ht="30" customHeight="1" x14ac:dyDescent="0.2">
      <c r="A39" s="21">
        <v>1</v>
      </c>
      <c r="B39" s="82" t="s">
        <v>204</v>
      </c>
      <c r="C39" s="83" t="s">
        <v>88</v>
      </c>
      <c r="D39" s="72" t="s">
        <v>203</v>
      </c>
      <c r="E39" s="73" t="s">
        <v>201</v>
      </c>
      <c r="F39" s="81">
        <v>9.4</v>
      </c>
      <c r="G39" s="74">
        <v>72</v>
      </c>
      <c r="H39" s="67" t="s">
        <v>34</v>
      </c>
      <c r="I39" s="54">
        <v>1250000</v>
      </c>
      <c r="J39" s="17"/>
      <c r="K39" s="17"/>
      <c r="L39" s="20">
        <f>SUM(I39,K39)</f>
        <v>1250000</v>
      </c>
      <c r="M39" s="17"/>
      <c r="N39" s="17"/>
      <c r="O39" s="17"/>
      <c r="P39" s="20">
        <f>L39-O39</f>
        <v>1250000</v>
      </c>
      <c r="Q39" s="17"/>
    </row>
    <row r="40" spans="1:17" ht="30" customHeight="1" x14ac:dyDescent="0.2">
      <c r="A40" s="21">
        <v>2</v>
      </c>
      <c r="B40" s="82" t="s">
        <v>206</v>
      </c>
      <c r="C40" s="83" t="s">
        <v>160</v>
      </c>
      <c r="D40" s="72" t="s">
        <v>205</v>
      </c>
      <c r="E40" s="73" t="s">
        <v>207</v>
      </c>
      <c r="F40" s="81">
        <v>9.1999999999999993</v>
      </c>
      <c r="G40" s="74">
        <v>77</v>
      </c>
      <c r="H40" s="67" t="s">
        <v>34</v>
      </c>
      <c r="I40" s="54">
        <v>1250000</v>
      </c>
      <c r="J40" s="17"/>
      <c r="K40" s="17"/>
      <c r="L40" s="20">
        <f t="shared" ref="L40" si="2">SUM(I40,K40)</f>
        <v>1250000</v>
      </c>
      <c r="M40" s="17"/>
      <c r="N40" s="17"/>
      <c r="O40" s="17"/>
      <c r="P40" s="20">
        <f t="shared" ref="P40" si="3">L40-O40</f>
        <v>1250000</v>
      </c>
      <c r="Q40" s="17"/>
    </row>
    <row r="41" spans="1:17" s="11" customFormat="1" ht="30" customHeight="1" x14ac:dyDescent="0.2">
      <c r="A41" s="9"/>
      <c r="B41" s="55" t="s">
        <v>38</v>
      </c>
      <c r="C41" s="27">
        <f>A40</f>
        <v>2</v>
      </c>
      <c r="D41" s="27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8">
        <f>SUM(P39:P40)</f>
        <v>2500000</v>
      </c>
      <c r="Q41" s="10"/>
    </row>
    <row r="42" spans="1:17" ht="24.95" customHeight="1" x14ac:dyDescent="0.25">
      <c r="B42" s="3" t="s">
        <v>727</v>
      </c>
    </row>
    <row r="43" spans="1:17" ht="18" customHeight="1" x14ac:dyDescent="0.25">
      <c r="P43" s="12" t="s">
        <v>193</v>
      </c>
    </row>
    <row r="44" spans="1:17" ht="18" customHeight="1" x14ac:dyDescent="0.25">
      <c r="B44" s="6" t="s">
        <v>21</v>
      </c>
      <c r="I44" s="6" t="s">
        <v>23</v>
      </c>
      <c r="P44" s="6" t="s">
        <v>22</v>
      </c>
    </row>
    <row r="45" spans="1:17" ht="18" customHeight="1" x14ac:dyDescent="0.2"/>
    <row r="46" spans="1:17" s="94" customFormat="1" ht="18" customHeight="1" x14ac:dyDescent="0.2">
      <c r="A46" s="100"/>
      <c r="B46" s="80" t="s">
        <v>52</v>
      </c>
      <c r="C46" s="100"/>
      <c r="D46" s="100"/>
      <c r="E46" s="100"/>
      <c r="F46" s="100"/>
      <c r="G46" s="100"/>
      <c r="H46" s="100"/>
      <c r="I46" s="80" t="s">
        <v>52</v>
      </c>
      <c r="J46" s="100"/>
      <c r="K46" s="100"/>
      <c r="L46" s="100"/>
      <c r="M46" s="100"/>
      <c r="N46" s="100"/>
      <c r="O46" s="100"/>
      <c r="P46" s="80" t="s">
        <v>52</v>
      </c>
      <c r="Q46" s="100"/>
    </row>
    <row r="47" spans="1:17" ht="18" customHeight="1" x14ac:dyDescent="0.2"/>
    <row r="48" spans="1:17" ht="18" customHeight="1" x14ac:dyDescent="0.2"/>
    <row r="49" spans="2:16" ht="18" customHeight="1" x14ac:dyDescent="0.25">
      <c r="B49" s="53" t="s">
        <v>100</v>
      </c>
      <c r="I49" s="53" t="s">
        <v>36</v>
      </c>
      <c r="P49" s="53" t="s">
        <v>37</v>
      </c>
    </row>
    <row r="50" spans="2:16" ht="18" customHeight="1" x14ac:dyDescent="0.25">
      <c r="B50" s="53"/>
      <c r="I50" s="53"/>
      <c r="P50" s="53"/>
    </row>
    <row r="51" spans="2:16" ht="18" customHeight="1" x14ac:dyDescent="0.25">
      <c r="B51" s="79"/>
      <c r="I51" s="79"/>
      <c r="P51" s="79"/>
    </row>
    <row r="52" spans="2:16" ht="18" customHeight="1" x14ac:dyDescent="0.25">
      <c r="B52" s="53"/>
      <c r="I52" s="53"/>
      <c r="P52" s="53"/>
    </row>
    <row r="53" spans="2:16" ht="18" customHeight="1" x14ac:dyDescent="0.25">
      <c r="B53" s="53"/>
      <c r="I53" s="53"/>
      <c r="P53" s="53"/>
    </row>
    <row r="54" spans="2:16" ht="20.100000000000001" customHeight="1" x14ac:dyDescent="0.2"/>
    <row r="55" spans="2:16" ht="20.100000000000001" customHeight="1" x14ac:dyDescent="0.2"/>
    <row r="56" spans="2:16" ht="18" customHeight="1" x14ac:dyDescent="0.2"/>
    <row r="57" spans="2:16" ht="18" customHeight="1" x14ac:dyDescent="0.2"/>
    <row r="58" spans="2:16" ht="18" customHeight="1" x14ac:dyDescent="0.2"/>
    <row r="59" spans="2:16" ht="18" customHeight="1" x14ac:dyDescent="0.2"/>
    <row r="60" spans="2:16" ht="18" customHeight="1" x14ac:dyDescent="0.2"/>
    <row r="61" spans="2:16" ht="18" customHeight="1" x14ac:dyDescent="0.2"/>
    <row r="62" spans="2:16" ht="18" customHeight="1" x14ac:dyDescent="0.2"/>
    <row r="63" spans="2:16" ht="18" customHeight="1" x14ac:dyDescent="0.2"/>
    <row r="64" spans="2:16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</sheetData>
  <mergeCells count="48">
    <mergeCell ref="B38:C38"/>
    <mergeCell ref="H36:H37"/>
    <mergeCell ref="A33:Q33"/>
    <mergeCell ref="J27:Q27"/>
    <mergeCell ref="J28:Q28"/>
    <mergeCell ref="J29:Q29"/>
    <mergeCell ref="A34:Q34"/>
    <mergeCell ref="M36:O36"/>
    <mergeCell ref="P36:P37"/>
    <mergeCell ref="Q36:Q37"/>
    <mergeCell ref="L36:L37"/>
    <mergeCell ref="A27:D27"/>
    <mergeCell ref="A28:D28"/>
    <mergeCell ref="A29:D29"/>
    <mergeCell ref="A31:D31"/>
    <mergeCell ref="A30:D30"/>
    <mergeCell ref="I36:I37"/>
    <mergeCell ref="J36:K36"/>
    <mergeCell ref="F36:F37"/>
    <mergeCell ref="G36:G37"/>
    <mergeCell ref="E36:E37"/>
    <mergeCell ref="A36:A37"/>
    <mergeCell ref="B36:C37"/>
    <mergeCell ref="D36:D37"/>
    <mergeCell ref="P10:P11"/>
    <mergeCell ref="A1:D1"/>
    <mergeCell ref="J1:Q1"/>
    <mergeCell ref="A2:D2"/>
    <mergeCell ref="J2:Q2"/>
    <mergeCell ref="A3:D3"/>
    <mergeCell ref="J3:Q3"/>
    <mergeCell ref="Q10:Q11"/>
    <mergeCell ref="B12:C12"/>
    <mergeCell ref="A4:D4"/>
    <mergeCell ref="A5:D5"/>
    <mergeCell ref="A7:Q7"/>
    <mergeCell ref="A8:Q8"/>
    <mergeCell ref="A10:A11"/>
    <mergeCell ref="B10:C11"/>
    <mergeCell ref="D10:D11"/>
    <mergeCell ref="E10:E11"/>
    <mergeCell ref="F10:F11"/>
    <mergeCell ref="M10:O10"/>
    <mergeCell ref="G10:G11"/>
    <mergeCell ref="H10:H11"/>
    <mergeCell ref="I10:I11"/>
    <mergeCell ref="J10:K10"/>
    <mergeCell ref="L10:L11"/>
  </mergeCells>
  <phoneticPr fontId="9" type="noConversion"/>
  <conditionalFormatting sqref="F13">
    <cfRule type="cellIs" dxfId="153" priority="16" stopIfTrue="1" operator="lessThan">
      <formula>3</formula>
    </cfRule>
    <cfRule type="cellIs" dxfId="152" priority="17" stopIfTrue="1" operator="lessThan">
      <formula>5</formula>
    </cfRule>
    <cfRule type="cellIs" dxfId="151" priority="18" stopIfTrue="1" operator="notBetween">
      <formula>7</formula>
      <formula>"&lt;7"</formula>
    </cfRule>
  </conditionalFormatting>
  <conditionalFormatting sqref="G13">
    <cfRule type="cellIs" dxfId="150" priority="13" stopIfTrue="1" operator="lessThan">
      <formula>30</formula>
    </cfRule>
    <cfRule type="cellIs" dxfId="149" priority="14" stopIfTrue="1" operator="lessThan">
      <formula>50</formula>
    </cfRule>
    <cfRule type="cellIs" dxfId="148" priority="15" stopIfTrue="1" operator="notBetween">
      <formula>70</formula>
      <formula>"&lt;70"</formula>
    </cfRule>
  </conditionalFormatting>
  <conditionalFormatting sqref="F39:F40">
    <cfRule type="cellIs" dxfId="147" priority="10" stopIfTrue="1" operator="lessThan">
      <formula>3</formula>
    </cfRule>
    <cfRule type="cellIs" dxfId="146" priority="11" stopIfTrue="1" operator="lessThan">
      <formula>5</formula>
    </cfRule>
    <cfRule type="cellIs" dxfId="145" priority="12" stopIfTrue="1" operator="notBetween">
      <formula>7</formula>
      <formula>"&lt;7"</formula>
    </cfRule>
  </conditionalFormatting>
  <conditionalFormatting sqref="G39:G40">
    <cfRule type="cellIs" dxfId="144" priority="7" stopIfTrue="1" operator="lessThan">
      <formula>30</formula>
    </cfRule>
    <cfRule type="cellIs" dxfId="143" priority="8" stopIfTrue="1" operator="lessThan">
      <formula>50</formula>
    </cfRule>
    <cfRule type="cellIs" dxfId="142" priority="9" stopIfTrue="1" operator="notBetween">
      <formula>70</formula>
      <formula>"&lt;70"</formula>
    </cfRule>
  </conditionalFormatting>
  <pageMargins left="0.5" right="0.25" top="0.5" bottom="0.5" header="0" footer="0.25"/>
  <pageSetup paperSize="9" scale="95" orientation="landscape" r:id="rId1"/>
  <headerFooter alignWithMargins="0">
    <oddFooter>&amp;L&amp;"Times New Roman,Regular"&amp;8Bảng thanh toán HB khóa 2016TC(9+3)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7"/>
  <sheetViews>
    <sheetView view="pageBreakPreview" zoomScaleNormal="100" workbookViewId="0">
      <selection activeCell="N30" sqref="N30"/>
    </sheetView>
  </sheetViews>
  <sheetFormatPr defaultRowHeight="12.75" x14ac:dyDescent="0.2"/>
  <cols>
    <col min="1" max="1" width="5.7109375" style="1" customWidth="1"/>
    <col min="2" max="2" width="17.7109375" style="1" customWidth="1"/>
    <col min="3" max="3" width="7.7109375" style="1" customWidth="1"/>
    <col min="4" max="4" width="10.7109375" style="1" customWidth="1"/>
    <col min="5" max="5" width="11.7109375" style="1" customWidth="1"/>
    <col min="6" max="7" width="6.7109375" style="1" customWidth="1"/>
    <col min="8" max="8" width="8.5703125" style="1" bestFit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5.7109375" style="1" customWidth="1"/>
    <col min="13" max="14" width="4.85546875" style="1" customWidth="1"/>
    <col min="15" max="15" width="8.7109375" style="1" customWidth="1"/>
    <col min="16" max="16" width="11.7109375" style="1" customWidth="1"/>
    <col min="17" max="17" width="13.7109375" style="1" customWidth="1"/>
    <col min="18" max="16384" width="9.140625" style="1"/>
  </cols>
  <sheetData>
    <row r="1" spans="1:17" ht="17.100000000000001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7.100000000000001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7.100000000000001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7.100000000000001" customHeight="1" x14ac:dyDescent="0.25">
      <c r="A4" s="123" t="s">
        <v>39</v>
      </c>
      <c r="B4" s="123"/>
      <c r="C4" s="123"/>
      <c r="D4" s="123"/>
      <c r="E4" s="13"/>
      <c r="F4" s="13"/>
      <c r="G4" s="13"/>
      <c r="P4" s="4"/>
    </row>
    <row r="5" spans="1:17" ht="17.100000000000001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15" customHeight="1" x14ac:dyDescent="0.2"/>
    <row r="7" spans="1:17" ht="24.95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0.100000000000001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5" customHeight="1" x14ac:dyDescent="0.25">
      <c r="Q9" s="3"/>
    </row>
    <row r="10" spans="1:17" ht="30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21" t="s">
        <v>74</v>
      </c>
      <c r="G10" s="109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20.100000000000001" customHeight="1" x14ac:dyDescent="0.25">
      <c r="A11" s="112"/>
      <c r="B11" s="117"/>
      <c r="C11" s="118"/>
      <c r="D11" s="120"/>
      <c r="E11" s="120"/>
      <c r="F11" s="122"/>
      <c r="G11" s="110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15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24" customHeight="1" x14ac:dyDescent="0.2">
      <c r="A13" s="21">
        <v>1</v>
      </c>
      <c r="B13" s="82" t="s">
        <v>208</v>
      </c>
      <c r="C13" s="83" t="s">
        <v>209</v>
      </c>
      <c r="D13" s="72" t="s">
        <v>217</v>
      </c>
      <c r="E13" s="73" t="s">
        <v>223</v>
      </c>
      <c r="F13" s="81">
        <v>8.4</v>
      </c>
      <c r="G13" s="74">
        <v>80</v>
      </c>
      <c r="H13" s="67" t="s">
        <v>35</v>
      </c>
      <c r="I13" s="19">
        <v>2125000</v>
      </c>
      <c r="J13" s="17"/>
      <c r="K13" s="17"/>
      <c r="L13" s="20">
        <f t="shared" ref="L13:L18" si="0">SUM(I13,K13)</f>
        <v>2125000</v>
      </c>
      <c r="M13" s="17"/>
      <c r="N13" s="17"/>
      <c r="O13" s="17"/>
      <c r="P13" s="20">
        <f t="shared" ref="P13:P18" si="1">L13-O13</f>
        <v>2125000</v>
      </c>
      <c r="Q13" s="17"/>
    </row>
    <row r="14" spans="1:17" ht="24" customHeight="1" x14ac:dyDescent="0.2">
      <c r="A14" s="21">
        <v>2</v>
      </c>
      <c r="B14" s="82" t="s">
        <v>210</v>
      </c>
      <c r="C14" s="83" t="s">
        <v>211</v>
      </c>
      <c r="D14" s="72" t="s">
        <v>218</v>
      </c>
      <c r="E14" s="73" t="s">
        <v>224</v>
      </c>
      <c r="F14" s="81">
        <v>9</v>
      </c>
      <c r="G14" s="74">
        <v>80</v>
      </c>
      <c r="H14" s="67" t="s">
        <v>35</v>
      </c>
      <c r="I14" s="19">
        <v>2125000</v>
      </c>
      <c r="J14" s="17"/>
      <c r="K14" s="17"/>
      <c r="L14" s="20">
        <f t="shared" si="0"/>
        <v>2125000</v>
      </c>
      <c r="M14" s="17"/>
      <c r="N14" s="17"/>
      <c r="O14" s="17"/>
      <c r="P14" s="20">
        <f t="shared" si="1"/>
        <v>2125000</v>
      </c>
      <c r="Q14" s="17"/>
    </row>
    <row r="15" spans="1:17" ht="24" customHeight="1" x14ac:dyDescent="0.2">
      <c r="A15" s="21">
        <v>3</v>
      </c>
      <c r="B15" s="82" t="s">
        <v>212</v>
      </c>
      <c r="C15" s="83" t="s">
        <v>40</v>
      </c>
      <c r="D15" s="72" t="s">
        <v>219</v>
      </c>
      <c r="E15" s="73" t="s">
        <v>224</v>
      </c>
      <c r="F15" s="81">
        <v>9.1999999999999993</v>
      </c>
      <c r="G15" s="74">
        <v>80</v>
      </c>
      <c r="H15" s="67" t="s">
        <v>35</v>
      </c>
      <c r="I15" s="19">
        <v>2125000</v>
      </c>
      <c r="J15" s="17"/>
      <c r="K15" s="17"/>
      <c r="L15" s="20">
        <f t="shared" ref="L15" si="2">SUM(I15,K15)</f>
        <v>2125000</v>
      </c>
      <c r="M15" s="17"/>
      <c r="N15" s="17"/>
      <c r="O15" s="17"/>
      <c r="P15" s="20">
        <f t="shared" ref="P15" si="3">L15-O15</f>
        <v>2125000</v>
      </c>
      <c r="Q15" s="17"/>
    </row>
    <row r="16" spans="1:17" ht="24" customHeight="1" x14ac:dyDescent="0.2">
      <c r="A16" s="21">
        <v>4</v>
      </c>
      <c r="B16" s="82" t="s">
        <v>213</v>
      </c>
      <c r="C16" s="83" t="s">
        <v>41</v>
      </c>
      <c r="D16" s="72" t="s">
        <v>220</v>
      </c>
      <c r="E16" s="73" t="s">
        <v>224</v>
      </c>
      <c r="F16" s="81">
        <v>8.9</v>
      </c>
      <c r="G16" s="74">
        <v>81</v>
      </c>
      <c r="H16" s="67" t="s">
        <v>35</v>
      </c>
      <c r="I16" s="19">
        <v>2125000</v>
      </c>
      <c r="J16" s="17"/>
      <c r="K16" s="17"/>
      <c r="L16" s="20">
        <f t="shared" si="0"/>
        <v>2125000</v>
      </c>
      <c r="M16" s="17"/>
      <c r="N16" s="17"/>
      <c r="O16" s="17"/>
      <c r="P16" s="20">
        <f t="shared" si="1"/>
        <v>2125000</v>
      </c>
      <c r="Q16" s="17"/>
    </row>
    <row r="17" spans="1:17" ht="24" customHeight="1" x14ac:dyDescent="0.2">
      <c r="A17" s="21">
        <v>5</v>
      </c>
      <c r="B17" s="82" t="s">
        <v>214</v>
      </c>
      <c r="C17" s="83" t="s">
        <v>215</v>
      </c>
      <c r="D17" s="72" t="s">
        <v>221</v>
      </c>
      <c r="E17" s="73" t="s">
        <v>225</v>
      </c>
      <c r="F17" s="81">
        <v>9.1</v>
      </c>
      <c r="G17" s="74">
        <v>81</v>
      </c>
      <c r="H17" s="67" t="s">
        <v>35</v>
      </c>
      <c r="I17" s="19">
        <v>2125000</v>
      </c>
      <c r="J17" s="17"/>
      <c r="K17" s="17"/>
      <c r="L17" s="20">
        <f t="shared" si="0"/>
        <v>2125000</v>
      </c>
      <c r="M17" s="17"/>
      <c r="N17" s="17"/>
      <c r="O17" s="17"/>
      <c r="P17" s="20">
        <f t="shared" si="1"/>
        <v>2125000</v>
      </c>
      <c r="Q17" s="17"/>
    </row>
    <row r="18" spans="1:17" ht="24" customHeight="1" x14ac:dyDescent="0.2">
      <c r="A18" s="21">
        <v>6</v>
      </c>
      <c r="B18" s="82" t="s">
        <v>216</v>
      </c>
      <c r="C18" s="83" t="s">
        <v>41</v>
      </c>
      <c r="D18" s="72" t="s">
        <v>222</v>
      </c>
      <c r="E18" s="73" t="s">
        <v>225</v>
      </c>
      <c r="F18" s="81">
        <v>8.6</v>
      </c>
      <c r="G18" s="74">
        <v>80</v>
      </c>
      <c r="H18" s="67" t="s">
        <v>35</v>
      </c>
      <c r="I18" s="19">
        <v>2125000</v>
      </c>
      <c r="J18" s="17"/>
      <c r="K18" s="17"/>
      <c r="L18" s="20">
        <f t="shared" si="0"/>
        <v>2125000</v>
      </c>
      <c r="M18" s="17"/>
      <c r="N18" s="17"/>
      <c r="O18" s="17"/>
      <c r="P18" s="20">
        <f t="shared" si="1"/>
        <v>2125000</v>
      </c>
      <c r="Q18" s="17"/>
    </row>
    <row r="19" spans="1:17" s="11" customFormat="1" ht="24" customHeight="1" x14ac:dyDescent="0.2">
      <c r="A19" s="9"/>
      <c r="B19" s="55" t="s">
        <v>38</v>
      </c>
      <c r="C19" s="27">
        <f>A18</f>
        <v>6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8">
        <f>SUM(P13:P18)</f>
        <v>12750000</v>
      </c>
      <c r="Q19" s="10"/>
    </row>
    <row r="20" spans="1:17" ht="24" customHeight="1" x14ac:dyDescent="0.25">
      <c r="B20" s="3" t="s">
        <v>226</v>
      </c>
    </row>
    <row r="21" spans="1:17" ht="18" customHeight="1" x14ac:dyDescent="0.25">
      <c r="P21" s="12" t="s">
        <v>194</v>
      </c>
    </row>
    <row r="22" spans="1:17" ht="18" customHeight="1" x14ac:dyDescent="0.25">
      <c r="B22" s="6" t="s">
        <v>21</v>
      </c>
      <c r="I22" s="6" t="s">
        <v>23</v>
      </c>
      <c r="P22" s="6" t="s">
        <v>22</v>
      </c>
    </row>
    <row r="23" spans="1:17" ht="18" customHeight="1" x14ac:dyDescent="0.2"/>
    <row r="24" spans="1:17" s="94" customFormat="1" ht="18" customHeight="1" x14ac:dyDescent="0.2">
      <c r="A24" s="100"/>
      <c r="B24" s="80" t="s">
        <v>52</v>
      </c>
      <c r="C24" s="100"/>
      <c r="D24" s="100"/>
      <c r="E24" s="100"/>
      <c r="F24" s="100"/>
      <c r="G24" s="100"/>
      <c r="H24" s="100"/>
      <c r="I24" s="80" t="s">
        <v>52</v>
      </c>
      <c r="J24" s="100"/>
      <c r="K24" s="100"/>
      <c r="L24" s="100"/>
      <c r="M24" s="100"/>
      <c r="N24" s="100"/>
      <c r="O24" s="100"/>
      <c r="P24" s="80" t="s">
        <v>52</v>
      </c>
      <c r="Q24" s="100"/>
    </row>
    <row r="25" spans="1:17" ht="18" customHeight="1" x14ac:dyDescent="0.2"/>
    <row r="26" spans="1:17" ht="18" customHeight="1" x14ac:dyDescent="0.2"/>
    <row r="27" spans="1:17" ht="18" customHeight="1" x14ac:dyDescent="0.25">
      <c r="B27" s="53" t="s">
        <v>100</v>
      </c>
      <c r="I27" s="53" t="s">
        <v>36</v>
      </c>
      <c r="P27" s="53" t="s">
        <v>37</v>
      </c>
    </row>
    <row r="28" spans="1:17" ht="18" customHeight="1" x14ac:dyDescent="0.25">
      <c r="B28" s="53"/>
      <c r="I28" s="53"/>
      <c r="P28" s="53"/>
    </row>
    <row r="29" spans="1:17" ht="18" customHeight="1" x14ac:dyDescent="0.25">
      <c r="B29" s="79"/>
      <c r="I29" s="79"/>
      <c r="P29" s="79"/>
    </row>
    <row r="30" spans="1:17" ht="18" customHeight="1" x14ac:dyDescent="0.2"/>
    <row r="31" spans="1:17" ht="18" customHeight="1" x14ac:dyDescent="0.2"/>
    <row r="32" spans="1:17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</sheetData>
  <mergeCells count="24">
    <mergeCell ref="A1:D1"/>
    <mergeCell ref="A2:D2"/>
    <mergeCell ref="A3:D3"/>
    <mergeCell ref="J10:K10"/>
    <mergeCell ref="F10:F11"/>
    <mergeCell ref="G10:G11"/>
    <mergeCell ref="L10:L11"/>
    <mergeCell ref="M10:O10"/>
    <mergeCell ref="P10:P11"/>
    <mergeCell ref="J1:Q1"/>
    <mergeCell ref="J2:Q2"/>
    <mergeCell ref="J3:Q3"/>
    <mergeCell ref="Q10:Q11"/>
    <mergeCell ref="E10:E11"/>
    <mergeCell ref="A5:D5"/>
    <mergeCell ref="A4:D4"/>
    <mergeCell ref="A7:Q7"/>
    <mergeCell ref="A8:Q8"/>
    <mergeCell ref="A10:A11"/>
    <mergeCell ref="B10:C11"/>
    <mergeCell ref="H10:H11"/>
    <mergeCell ref="I10:I11"/>
    <mergeCell ref="D10:D11"/>
    <mergeCell ref="B12:C12"/>
  </mergeCells>
  <phoneticPr fontId="9" type="noConversion"/>
  <conditionalFormatting sqref="F13:F18">
    <cfRule type="cellIs" dxfId="141" priority="10" stopIfTrue="1" operator="lessThan">
      <formula>3</formula>
    </cfRule>
    <cfRule type="cellIs" dxfId="140" priority="11" stopIfTrue="1" operator="lessThan">
      <formula>5</formula>
    </cfRule>
    <cfRule type="cellIs" dxfId="139" priority="12" stopIfTrue="1" operator="notBetween">
      <formula>7</formula>
      <formula>"&lt;7"</formula>
    </cfRule>
  </conditionalFormatting>
  <conditionalFormatting sqref="G13:G18">
    <cfRule type="cellIs" dxfId="138" priority="7" stopIfTrue="1" operator="lessThan">
      <formula>30</formula>
    </cfRule>
    <cfRule type="cellIs" dxfId="137" priority="8" stopIfTrue="1" operator="lessThan">
      <formula>50</formula>
    </cfRule>
    <cfRule type="cellIs" dxfId="136" priority="9" stopIfTrue="1" operator="notBetween">
      <formula>70</formula>
      <formula>"&lt;70"</formula>
    </cfRule>
  </conditionalFormatting>
  <pageMargins left="0.5" right="0.25" top="0.3" bottom="0.5" header="0" footer="0.25"/>
  <pageSetup paperSize="9" scale="95" orientation="landscape" r:id="rId1"/>
  <headerFooter alignWithMargins="0">
    <oddFooter>&amp;L&amp;"Times New Roman,Regular"&amp;8Bảng thanh toán HB_Khóa 2016TCN(9+4)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view="pageBreakPreview" zoomScaleNormal="100" workbookViewId="0">
      <selection activeCell="P44" activeCellId="1" sqref="P14 P44"/>
    </sheetView>
  </sheetViews>
  <sheetFormatPr defaultRowHeight="12.75" x14ac:dyDescent="0.2"/>
  <cols>
    <col min="1" max="1" width="5.7109375" style="1" customWidth="1"/>
    <col min="2" max="2" width="18.7109375" style="1" customWidth="1"/>
    <col min="3" max="3" width="7.7109375" style="1" customWidth="1"/>
    <col min="4" max="5" width="10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8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8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8" customHeight="1" x14ac:dyDescent="0.25">
      <c r="A4" s="123" t="s">
        <v>56</v>
      </c>
      <c r="B4" s="123"/>
      <c r="C4" s="123"/>
      <c r="D4" s="123"/>
      <c r="E4" s="13"/>
      <c r="F4" s="13"/>
      <c r="G4" s="13"/>
      <c r="P4" s="4"/>
    </row>
    <row r="5" spans="1:17" ht="18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9.9499999999999993" customHeight="1" x14ac:dyDescent="0.2"/>
    <row r="7" spans="1:17" ht="30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4.95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5" customHeight="1" x14ac:dyDescent="0.25">
      <c r="Q9" s="3"/>
    </row>
    <row r="10" spans="1:17" ht="30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21" t="s">
        <v>74</v>
      </c>
      <c r="G10" s="109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18" customHeight="1" x14ac:dyDescent="0.25">
      <c r="A11" s="112"/>
      <c r="B11" s="117"/>
      <c r="C11" s="118"/>
      <c r="D11" s="120"/>
      <c r="E11" s="120"/>
      <c r="F11" s="122"/>
      <c r="G11" s="110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18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9.950000000000003" customHeight="1" x14ac:dyDescent="0.2">
      <c r="A13" s="21">
        <v>1</v>
      </c>
      <c r="B13" s="82" t="s">
        <v>230</v>
      </c>
      <c r="C13" s="83" t="s">
        <v>58</v>
      </c>
      <c r="D13" s="72" t="s">
        <v>231</v>
      </c>
      <c r="E13" s="73" t="s">
        <v>232</v>
      </c>
      <c r="F13" s="85">
        <v>8.4</v>
      </c>
      <c r="G13" s="86">
        <v>81</v>
      </c>
      <c r="H13" s="67" t="s">
        <v>35</v>
      </c>
      <c r="I13" s="19">
        <v>2125000</v>
      </c>
      <c r="J13" s="17"/>
      <c r="K13" s="17"/>
      <c r="L13" s="20">
        <f t="shared" ref="L13" si="0">SUM(I13,K13)</f>
        <v>2125000</v>
      </c>
      <c r="M13" s="17"/>
      <c r="N13" s="17"/>
      <c r="O13" s="17"/>
      <c r="P13" s="20">
        <f t="shared" ref="P13" si="1">L13-O13</f>
        <v>2125000</v>
      </c>
      <c r="Q13" s="17"/>
    </row>
    <row r="14" spans="1:17" s="11" customFormat="1" ht="39.950000000000003" customHeight="1" x14ac:dyDescent="0.2">
      <c r="A14" s="9"/>
      <c r="B14" s="55" t="s">
        <v>38</v>
      </c>
      <c r="C14" s="27">
        <f>A13</f>
        <v>1</v>
      </c>
      <c r="D14" s="2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8">
        <f>SUM(P13:P13)</f>
        <v>2125000</v>
      </c>
      <c r="Q14" s="10"/>
    </row>
    <row r="15" spans="1:17" ht="39.950000000000003" customHeight="1" x14ac:dyDescent="0.25">
      <c r="B15" s="3" t="s">
        <v>202</v>
      </c>
    </row>
    <row r="16" spans="1:17" ht="18" customHeight="1" x14ac:dyDescent="0.25">
      <c r="P16" s="12" t="s">
        <v>193</v>
      </c>
    </row>
    <row r="17" spans="1:17" ht="18" customHeight="1" x14ac:dyDescent="0.25">
      <c r="B17" s="6" t="s">
        <v>21</v>
      </c>
      <c r="I17" s="6" t="s">
        <v>23</v>
      </c>
      <c r="P17" s="6" t="s">
        <v>22</v>
      </c>
    </row>
    <row r="18" spans="1:17" ht="18" customHeight="1" x14ac:dyDescent="0.2"/>
    <row r="19" spans="1:17" s="94" customFormat="1" ht="18" customHeight="1" x14ac:dyDescent="0.2">
      <c r="A19" s="100"/>
      <c r="B19" s="80" t="s">
        <v>52</v>
      </c>
      <c r="C19" s="100"/>
      <c r="D19" s="100"/>
      <c r="E19" s="100"/>
      <c r="F19" s="100"/>
      <c r="G19" s="100"/>
      <c r="H19" s="100"/>
      <c r="I19" s="80" t="s">
        <v>52</v>
      </c>
      <c r="J19" s="100"/>
      <c r="K19" s="100"/>
      <c r="L19" s="100"/>
      <c r="M19" s="100"/>
      <c r="N19" s="100"/>
      <c r="O19" s="100"/>
      <c r="P19" s="80" t="s">
        <v>52</v>
      </c>
      <c r="Q19" s="100"/>
    </row>
    <row r="20" spans="1:17" ht="18" customHeight="1" x14ac:dyDescent="0.2"/>
    <row r="21" spans="1:17" ht="18" customHeight="1" x14ac:dyDescent="0.2"/>
    <row r="22" spans="1:17" ht="18" customHeight="1" x14ac:dyDescent="0.25">
      <c r="B22" s="53" t="s">
        <v>100</v>
      </c>
      <c r="I22" s="53" t="s">
        <v>36</v>
      </c>
      <c r="P22" s="53" t="s">
        <v>37</v>
      </c>
    </row>
    <row r="23" spans="1:17" ht="18" customHeight="1" x14ac:dyDescent="0.2"/>
    <row r="24" spans="1:17" ht="18" customHeight="1" x14ac:dyDescent="0.2"/>
    <row r="25" spans="1:17" ht="18" customHeight="1" x14ac:dyDescent="0.2"/>
    <row r="26" spans="1:17" ht="18" customHeight="1" x14ac:dyDescent="0.2"/>
    <row r="27" spans="1:17" ht="18" customHeight="1" x14ac:dyDescent="0.25">
      <c r="A27" s="123" t="s">
        <v>24</v>
      </c>
      <c r="B27" s="123"/>
      <c r="C27" s="123"/>
      <c r="D27" s="123"/>
      <c r="E27" s="13"/>
      <c r="F27" s="13"/>
      <c r="G27" s="13"/>
      <c r="J27" s="124" t="s">
        <v>29</v>
      </c>
      <c r="K27" s="124"/>
      <c r="L27" s="124"/>
      <c r="M27" s="124"/>
      <c r="N27" s="124"/>
      <c r="O27" s="124"/>
      <c r="P27" s="124"/>
      <c r="Q27" s="124"/>
    </row>
    <row r="28" spans="1:17" ht="18" customHeight="1" x14ac:dyDescent="0.25">
      <c r="A28" s="124" t="s">
        <v>53</v>
      </c>
      <c r="B28" s="124"/>
      <c r="C28" s="124"/>
      <c r="D28" s="124"/>
      <c r="E28" s="14"/>
      <c r="F28" s="14"/>
      <c r="G28" s="14"/>
      <c r="J28" s="125" t="s">
        <v>45</v>
      </c>
      <c r="K28" s="125"/>
      <c r="L28" s="125"/>
      <c r="M28" s="125"/>
      <c r="N28" s="125"/>
      <c r="O28" s="125"/>
      <c r="P28" s="125"/>
      <c r="Q28" s="125"/>
    </row>
    <row r="29" spans="1:17" ht="18" customHeight="1" x14ac:dyDescent="0.25">
      <c r="A29" s="124" t="s">
        <v>54</v>
      </c>
      <c r="B29" s="124"/>
      <c r="C29" s="124"/>
      <c r="D29" s="124"/>
      <c r="E29" s="14"/>
      <c r="F29" s="14"/>
      <c r="G29" s="14"/>
      <c r="J29" s="123"/>
      <c r="K29" s="123"/>
      <c r="L29" s="123"/>
      <c r="M29" s="123"/>
      <c r="N29" s="123"/>
      <c r="O29" s="123"/>
      <c r="P29" s="123"/>
      <c r="Q29" s="123"/>
    </row>
    <row r="30" spans="1:17" ht="18" customHeight="1" x14ac:dyDescent="0.25">
      <c r="A30" s="123" t="s">
        <v>56</v>
      </c>
      <c r="B30" s="123"/>
      <c r="C30" s="123"/>
      <c r="D30" s="123"/>
      <c r="E30" s="13"/>
      <c r="F30" s="13"/>
      <c r="G30" s="13"/>
      <c r="P30" s="4"/>
    </row>
    <row r="31" spans="1:17" ht="18" customHeight="1" x14ac:dyDescent="0.25">
      <c r="A31" s="123" t="s">
        <v>32</v>
      </c>
      <c r="B31" s="123"/>
      <c r="C31" s="123"/>
      <c r="D31" s="123"/>
      <c r="E31" s="15"/>
      <c r="F31" s="15"/>
      <c r="G31" s="15"/>
    </row>
    <row r="32" spans="1:17" ht="9.9499999999999993" customHeight="1" x14ac:dyDescent="0.2"/>
    <row r="33" spans="1:17" ht="30" customHeight="1" x14ac:dyDescent="0.3">
      <c r="A33" s="128" t="s">
        <v>33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</row>
    <row r="34" spans="1:17" ht="24.95" customHeight="1" x14ac:dyDescent="0.3">
      <c r="A34" s="129" t="s">
        <v>192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</row>
    <row r="35" spans="1:17" ht="15" customHeight="1" x14ac:dyDescent="0.25">
      <c r="Q35" s="3"/>
    </row>
    <row r="36" spans="1:17" ht="30" customHeight="1" x14ac:dyDescent="0.2">
      <c r="A36" s="111" t="s">
        <v>0</v>
      </c>
      <c r="B36" s="115" t="s">
        <v>1</v>
      </c>
      <c r="C36" s="116"/>
      <c r="D36" s="119" t="s">
        <v>2</v>
      </c>
      <c r="E36" s="119" t="s">
        <v>28</v>
      </c>
      <c r="F36" s="121" t="s">
        <v>74</v>
      </c>
      <c r="G36" s="109" t="s">
        <v>75</v>
      </c>
      <c r="H36" s="111" t="s">
        <v>3</v>
      </c>
      <c r="I36" s="111" t="s">
        <v>4</v>
      </c>
      <c r="J36" s="106" t="s">
        <v>5</v>
      </c>
      <c r="K36" s="108"/>
      <c r="L36" s="113" t="s">
        <v>8</v>
      </c>
      <c r="M36" s="106" t="s">
        <v>9</v>
      </c>
      <c r="N36" s="107"/>
      <c r="O36" s="108"/>
      <c r="P36" s="111" t="s">
        <v>13</v>
      </c>
      <c r="Q36" s="119" t="s">
        <v>14</v>
      </c>
    </row>
    <row r="37" spans="1:17" ht="18" customHeight="1" x14ac:dyDescent="0.25">
      <c r="A37" s="112"/>
      <c r="B37" s="117"/>
      <c r="C37" s="118"/>
      <c r="D37" s="120"/>
      <c r="E37" s="120"/>
      <c r="F37" s="122"/>
      <c r="G37" s="110"/>
      <c r="H37" s="112"/>
      <c r="I37" s="112"/>
      <c r="J37" s="7" t="s">
        <v>6</v>
      </c>
      <c r="K37" s="7" t="s">
        <v>7</v>
      </c>
      <c r="L37" s="114"/>
      <c r="M37" s="8" t="s">
        <v>10</v>
      </c>
      <c r="N37" s="8" t="s">
        <v>11</v>
      </c>
      <c r="O37" s="7" t="s">
        <v>12</v>
      </c>
      <c r="P37" s="112"/>
      <c r="Q37" s="120"/>
    </row>
    <row r="38" spans="1:17" ht="15" customHeight="1" x14ac:dyDescent="0.2">
      <c r="A38" s="16" t="s">
        <v>15</v>
      </c>
      <c r="B38" s="126" t="s">
        <v>16</v>
      </c>
      <c r="C38" s="127"/>
      <c r="D38" s="16" t="s">
        <v>17</v>
      </c>
      <c r="E38" s="16"/>
      <c r="F38" s="16"/>
      <c r="G38" s="16"/>
      <c r="H38" s="16" t="s">
        <v>18</v>
      </c>
      <c r="I38" s="16">
        <v>1</v>
      </c>
      <c r="J38" s="16">
        <v>2</v>
      </c>
      <c r="K38" s="16">
        <v>3</v>
      </c>
      <c r="L38" s="16">
        <v>4</v>
      </c>
      <c r="M38" s="16">
        <v>5</v>
      </c>
      <c r="N38" s="16">
        <v>6</v>
      </c>
      <c r="O38" s="16">
        <v>7</v>
      </c>
      <c r="P38" s="16" t="s">
        <v>19</v>
      </c>
      <c r="Q38" s="16" t="s">
        <v>20</v>
      </c>
    </row>
    <row r="39" spans="1:17" ht="24.95" customHeight="1" x14ac:dyDescent="0.2">
      <c r="A39" s="21">
        <v>1</v>
      </c>
      <c r="B39" s="82" t="s">
        <v>233</v>
      </c>
      <c r="C39" s="83" t="s">
        <v>61</v>
      </c>
      <c r="D39" s="72" t="s">
        <v>242</v>
      </c>
      <c r="E39" s="73" t="s">
        <v>247</v>
      </c>
      <c r="F39" s="86">
        <v>8.9499999999999993</v>
      </c>
      <c r="G39" s="86">
        <v>70</v>
      </c>
      <c r="H39" s="67" t="s">
        <v>34</v>
      </c>
      <c r="I39" s="19">
        <v>1250000</v>
      </c>
      <c r="J39" s="17"/>
      <c r="K39" s="17"/>
      <c r="L39" s="20">
        <f t="shared" ref="L39:L43" si="2">SUM(I39,K39)</f>
        <v>1250000</v>
      </c>
      <c r="M39" s="17"/>
      <c r="N39" s="17"/>
      <c r="O39" s="17"/>
      <c r="P39" s="20">
        <f t="shared" ref="P39:P43" si="3">L39-O39</f>
        <v>1250000</v>
      </c>
      <c r="Q39" s="17"/>
    </row>
    <row r="40" spans="1:17" ht="24.95" customHeight="1" x14ac:dyDescent="0.2">
      <c r="A40" s="21">
        <v>2</v>
      </c>
      <c r="B40" s="82" t="s">
        <v>234</v>
      </c>
      <c r="C40" s="83" t="s">
        <v>63</v>
      </c>
      <c r="D40" s="72" t="s">
        <v>243</v>
      </c>
      <c r="E40" s="73" t="s">
        <v>248</v>
      </c>
      <c r="F40" s="86">
        <v>8.93</v>
      </c>
      <c r="G40" s="86">
        <v>76</v>
      </c>
      <c r="H40" s="67" t="s">
        <v>34</v>
      </c>
      <c r="I40" s="19">
        <v>1250000</v>
      </c>
      <c r="J40" s="17"/>
      <c r="K40" s="17"/>
      <c r="L40" s="20">
        <f t="shared" si="2"/>
        <v>1250000</v>
      </c>
      <c r="M40" s="17"/>
      <c r="N40" s="17"/>
      <c r="O40" s="17"/>
      <c r="P40" s="20">
        <f t="shared" si="3"/>
        <v>1250000</v>
      </c>
      <c r="Q40" s="17"/>
    </row>
    <row r="41" spans="1:17" ht="24.95" customHeight="1" x14ac:dyDescent="0.2">
      <c r="A41" s="21">
        <v>3</v>
      </c>
      <c r="B41" s="82" t="s">
        <v>235</v>
      </c>
      <c r="C41" s="83" t="s">
        <v>89</v>
      </c>
      <c r="D41" s="72" t="s">
        <v>244</v>
      </c>
      <c r="E41" s="73" t="s">
        <v>249</v>
      </c>
      <c r="F41" s="86">
        <v>8.89</v>
      </c>
      <c r="G41" s="86">
        <v>77</v>
      </c>
      <c r="H41" s="67" t="s">
        <v>34</v>
      </c>
      <c r="I41" s="19">
        <v>1250000</v>
      </c>
      <c r="J41" s="17"/>
      <c r="K41" s="17"/>
      <c r="L41" s="20">
        <f t="shared" si="2"/>
        <v>1250000</v>
      </c>
      <c r="M41" s="17"/>
      <c r="N41" s="17"/>
      <c r="O41" s="17"/>
      <c r="P41" s="20">
        <f t="shared" si="3"/>
        <v>1250000</v>
      </c>
      <c r="Q41" s="17"/>
    </row>
    <row r="42" spans="1:17" ht="24.95" customHeight="1" x14ac:dyDescent="0.2">
      <c r="A42" s="21">
        <v>4</v>
      </c>
      <c r="B42" s="82" t="s">
        <v>236</v>
      </c>
      <c r="C42" s="83" t="s">
        <v>237</v>
      </c>
      <c r="D42" s="72" t="s">
        <v>245</v>
      </c>
      <c r="E42" s="73" t="s">
        <v>250</v>
      </c>
      <c r="F42" s="85">
        <v>8.8000000000000007</v>
      </c>
      <c r="G42" s="86">
        <v>74</v>
      </c>
      <c r="H42" s="67" t="s">
        <v>34</v>
      </c>
      <c r="I42" s="19">
        <v>1250000</v>
      </c>
      <c r="J42" s="17"/>
      <c r="K42" s="17"/>
      <c r="L42" s="20">
        <f t="shared" si="2"/>
        <v>1250000</v>
      </c>
      <c r="M42" s="17"/>
      <c r="N42" s="17"/>
      <c r="O42" s="17"/>
      <c r="P42" s="20">
        <f t="shared" si="3"/>
        <v>1250000</v>
      </c>
      <c r="Q42" s="17"/>
    </row>
    <row r="43" spans="1:17" ht="24.95" customHeight="1" x14ac:dyDescent="0.2">
      <c r="A43" s="21">
        <v>5</v>
      </c>
      <c r="B43" s="82" t="s">
        <v>238</v>
      </c>
      <c r="C43" s="83" t="s">
        <v>60</v>
      </c>
      <c r="D43" s="72" t="s">
        <v>246</v>
      </c>
      <c r="E43" s="73" t="s">
        <v>247</v>
      </c>
      <c r="F43" s="86">
        <v>8.7799999999999994</v>
      </c>
      <c r="G43" s="86">
        <v>78</v>
      </c>
      <c r="H43" s="67" t="s">
        <v>34</v>
      </c>
      <c r="I43" s="19">
        <v>1250000</v>
      </c>
      <c r="J43" s="17"/>
      <c r="K43" s="17"/>
      <c r="L43" s="20">
        <f t="shared" si="2"/>
        <v>1250000</v>
      </c>
      <c r="M43" s="17"/>
      <c r="N43" s="17"/>
      <c r="O43" s="17"/>
      <c r="P43" s="20">
        <f t="shared" si="3"/>
        <v>1250000</v>
      </c>
      <c r="Q43" s="17"/>
    </row>
    <row r="44" spans="1:17" s="11" customFormat="1" ht="24.95" customHeight="1" x14ac:dyDescent="0.2">
      <c r="A44" s="9"/>
      <c r="B44" s="55" t="s">
        <v>38</v>
      </c>
      <c r="C44" s="27">
        <f>A43</f>
        <v>5</v>
      </c>
      <c r="D44" s="27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8">
        <f>SUM(P39:P43)</f>
        <v>6250000</v>
      </c>
      <c r="Q44" s="10"/>
    </row>
    <row r="45" spans="1:17" ht="24.95" customHeight="1" x14ac:dyDescent="0.25">
      <c r="B45" s="3" t="s">
        <v>721</v>
      </c>
    </row>
    <row r="46" spans="1:17" ht="18" customHeight="1" x14ac:dyDescent="0.25">
      <c r="P46" s="12" t="s">
        <v>193</v>
      </c>
    </row>
    <row r="47" spans="1:17" ht="18" customHeight="1" x14ac:dyDescent="0.25">
      <c r="B47" s="6" t="s">
        <v>21</v>
      </c>
      <c r="I47" s="6" t="s">
        <v>23</v>
      </c>
      <c r="P47" s="6" t="s">
        <v>22</v>
      </c>
    </row>
    <row r="48" spans="1:17" ht="18" customHeight="1" x14ac:dyDescent="0.2"/>
    <row r="49" spans="1:17" s="94" customFormat="1" ht="18" customHeight="1" x14ac:dyDescent="0.2">
      <c r="A49" s="100"/>
      <c r="B49" s="80" t="s">
        <v>52</v>
      </c>
      <c r="C49" s="100"/>
      <c r="D49" s="100"/>
      <c r="E49" s="100"/>
      <c r="F49" s="100"/>
      <c r="G49" s="100"/>
      <c r="H49" s="100"/>
      <c r="I49" s="80" t="s">
        <v>52</v>
      </c>
      <c r="J49" s="100"/>
      <c r="K49" s="100"/>
      <c r="L49" s="100"/>
      <c r="M49" s="100"/>
      <c r="N49" s="100"/>
      <c r="O49" s="100"/>
      <c r="P49" s="80" t="s">
        <v>52</v>
      </c>
      <c r="Q49" s="100"/>
    </row>
    <row r="50" spans="1:17" ht="18" customHeight="1" x14ac:dyDescent="0.2"/>
    <row r="51" spans="1:17" ht="18" customHeight="1" x14ac:dyDescent="0.2"/>
    <row r="52" spans="1:17" ht="18" customHeight="1" x14ac:dyDescent="0.25">
      <c r="B52" s="53" t="s">
        <v>100</v>
      </c>
      <c r="I52" s="53" t="s">
        <v>36</v>
      </c>
      <c r="P52" s="53" t="s">
        <v>37</v>
      </c>
    </row>
    <row r="53" spans="1:17" ht="15" customHeight="1" x14ac:dyDescent="0.25">
      <c r="B53" s="53"/>
      <c r="I53" s="53"/>
      <c r="P53" s="53"/>
    </row>
    <row r="54" spans="1:17" ht="15" customHeight="1" x14ac:dyDescent="0.25">
      <c r="B54" s="103"/>
      <c r="I54" s="103"/>
      <c r="P54" s="103"/>
    </row>
    <row r="55" spans="1:17" ht="18" customHeight="1" x14ac:dyDescent="0.2"/>
    <row r="56" spans="1:17" ht="18" customHeight="1" x14ac:dyDescent="0.2"/>
    <row r="57" spans="1:17" ht="18" customHeight="1" x14ac:dyDescent="0.2"/>
    <row r="58" spans="1:17" ht="18" customHeight="1" x14ac:dyDescent="0.2"/>
    <row r="59" spans="1:17" ht="18" customHeight="1" x14ac:dyDescent="0.2"/>
    <row r="60" spans="1:17" ht="18" customHeight="1" x14ac:dyDescent="0.2"/>
    <row r="61" spans="1:17" ht="18" customHeight="1" x14ac:dyDescent="0.2"/>
    <row r="62" spans="1:17" ht="18" customHeight="1" x14ac:dyDescent="0.2"/>
    <row r="63" spans="1:17" ht="18" customHeight="1" x14ac:dyDescent="0.2"/>
    <row r="64" spans="1:17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</sheetData>
  <mergeCells count="48">
    <mergeCell ref="J29:Q29"/>
    <mergeCell ref="J28:Q28"/>
    <mergeCell ref="H10:H11"/>
    <mergeCell ref="I10:I11"/>
    <mergeCell ref="J10:K10"/>
    <mergeCell ref="J27:Q27"/>
    <mergeCell ref="M10:O10"/>
    <mergeCell ref="P10:P11"/>
    <mergeCell ref="Q10:Q11"/>
    <mergeCell ref="A1:D1"/>
    <mergeCell ref="A2:D2"/>
    <mergeCell ref="A3:D3"/>
    <mergeCell ref="A31:D31"/>
    <mergeCell ref="E10:E11"/>
    <mergeCell ref="B12:C12"/>
    <mergeCell ref="A4:D4"/>
    <mergeCell ref="A5:D5"/>
    <mergeCell ref="A7:Q7"/>
    <mergeCell ref="A27:D27"/>
    <mergeCell ref="A28:D28"/>
    <mergeCell ref="A29:D29"/>
    <mergeCell ref="A30:D30"/>
    <mergeCell ref="J1:Q1"/>
    <mergeCell ref="J2:Q2"/>
    <mergeCell ref="J3:Q3"/>
    <mergeCell ref="F10:F11"/>
    <mergeCell ref="G10:G11"/>
    <mergeCell ref="D10:D11"/>
    <mergeCell ref="L10:L11"/>
    <mergeCell ref="A8:Q8"/>
    <mergeCell ref="A10:A11"/>
    <mergeCell ref="B10:C11"/>
    <mergeCell ref="A33:Q33"/>
    <mergeCell ref="B38:C38"/>
    <mergeCell ref="A34:Q34"/>
    <mergeCell ref="A36:A37"/>
    <mergeCell ref="I36:I37"/>
    <mergeCell ref="J36:K36"/>
    <mergeCell ref="E36:E37"/>
    <mergeCell ref="B36:C37"/>
    <mergeCell ref="D36:D37"/>
    <mergeCell ref="F36:F37"/>
    <mergeCell ref="G36:G37"/>
    <mergeCell ref="L36:L37"/>
    <mergeCell ref="M36:O36"/>
    <mergeCell ref="H36:H37"/>
    <mergeCell ref="P36:P37"/>
    <mergeCell ref="Q36:Q37"/>
  </mergeCells>
  <phoneticPr fontId="9" type="noConversion"/>
  <conditionalFormatting sqref="G13">
    <cfRule type="cellIs" dxfId="135" priority="28" stopIfTrue="1" operator="lessThan">
      <formula>30</formula>
    </cfRule>
    <cfRule type="cellIs" dxfId="134" priority="29" stopIfTrue="1" operator="lessThan">
      <formula>50</formula>
    </cfRule>
    <cfRule type="cellIs" dxfId="133" priority="30" stopIfTrue="1" operator="notBetween">
      <formula>70</formula>
      <formula>"&lt;70"</formula>
    </cfRule>
  </conditionalFormatting>
  <conditionalFormatting sqref="F13">
    <cfRule type="cellIs" dxfId="132" priority="25" stopIfTrue="1" operator="lessThan">
      <formula>3</formula>
    </cfRule>
    <cfRule type="cellIs" dxfId="131" priority="26" stopIfTrue="1" operator="lessThan">
      <formula>5</formula>
    </cfRule>
    <cfRule type="cellIs" dxfId="130" priority="27" stopIfTrue="1" operator="notBetween">
      <formula>7</formula>
      <formula>"&lt;7"</formula>
    </cfRule>
  </conditionalFormatting>
  <conditionalFormatting sqref="G39:G43">
    <cfRule type="cellIs" dxfId="129" priority="22" stopIfTrue="1" operator="lessThan">
      <formula>30</formula>
    </cfRule>
    <cfRule type="cellIs" dxfId="128" priority="23" stopIfTrue="1" operator="lessThan">
      <formula>50</formula>
    </cfRule>
    <cfRule type="cellIs" dxfId="127" priority="24" stopIfTrue="1" operator="notBetween">
      <formula>70</formula>
      <formula>"&lt;70"</formula>
    </cfRule>
  </conditionalFormatting>
  <conditionalFormatting sqref="F39:F43">
    <cfRule type="cellIs" dxfId="126" priority="19" stopIfTrue="1" operator="lessThan">
      <formula>3</formula>
    </cfRule>
    <cfRule type="cellIs" dxfId="125" priority="20" stopIfTrue="1" operator="lessThan">
      <formula>5</formula>
    </cfRule>
    <cfRule type="cellIs" dxfId="124" priority="21" stopIfTrue="1" operator="notBetween">
      <formula>7</formula>
      <formula>"&lt;7"</formula>
    </cfRule>
  </conditionalFormatting>
  <pageMargins left="0.5" right="0.25" top="0.5" bottom="0.5" header="0" footer="0.25"/>
  <pageSetup paperSize="9" scale="9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9"/>
  <sheetViews>
    <sheetView view="pageBreakPreview" zoomScaleNormal="100" workbookViewId="0">
      <selection activeCell="P104" activeCellId="2" sqref="P16 P57 P104"/>
    </sheetView>
  </sheetViews>
  <sheetFormatPr defaultRowHeight="12.75" x14ac:dyDescent="0.2"/>
  <cols>
    <col min="1" max="1" width="5.7109375" style="1" customWidth="1"/>
    <col min="2" max="2" width="19.28515625" style="1" customWidth="1"/>
    <col min="3" max="3" width="7.7109375" style="1" customWidth="1"/>
    <col min="4" max="5" width="10.7109375" style="1" customWidth="1"/>
    <col min="6" max="7" width="6.7109375" style="1" customWidth="1"/>
    <col min="8" max="8" width="8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4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8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8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8" customHeight="1" x14ac:dyDescent="0.25">
      <c r="A4" s="123" t="s">
        <v>104</v>
      </c>
      <c r="B4" s="123"/>
      <c r="C4" s="123"/>
      <c r="D4" s="123"/>
      <c r="E4" s="13"/>
      <c r="F4" s="13"/>
      <c r="G4" s="13"/>
      <c r="P4" s="97"/>
    </row>
    <row r="5" spans="1:17" ht="18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18" customHeight="1" x14ac:dyDescent="0.2"/>
    <row r="7" spans="1:17" ht="30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4.95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5" customHeight="1" x14ac:dyDescent="0.25">
      <c r="Q9" s="3"/>
    </row>
    <row r="10" spans="1:17" ht="30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21" t="s">
        <v>74</v>
      </c>
      <c r="G10" s="109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18" customHeight="1" x14ac:dyDescent="0.25">
      <c r="A11" s="112"/>
      <c r="B11" s="117"/>
      <c r="C11" s="118"/>
      <c r="D11" s="120"/>
      <c r="E11" s="120"/>
      <c r="F11" s="122"/>
      <c r="G11" s="110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18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24.95" customHeight="1" x14ac:dyDescent="0.2">
      <c r="A13" s="21">
        <v>1</v>
      </c>
      <c r="B13" s="82" t="s">
        <v>257</v>
      </c>
      <c r="C13" s="83" t="s">
        <v>258</v>
      </c>
      <c r="D13" s="72" t="s">
        <v>261</v>
      </c>
      <c r="E13" s="73" t="s">
        <v>264</v>
      </c>
      <c r="F13" s="86">
        <v>9.59</v>
      </c>
      <c r="G13" s="86">
        <v>94</v>
      </c>
      <c r="H13" s="67" t="s">
        <v>118</v>
      </c>
      <c r="I13" s="19">
        <v>2500000</v>
      </c>
      <c r="J13" s="17"/>
      <c r="K13" s="17"/>
      <c r="L13" s="20">
        <f>SUM(I13,K13)</f>
        <v>2500000</v>
      </c>
      <c r="M13" s="17"/>
      <c r="N13" s="17"/>
      <c r="O13" s="17"/>
      <c r="P13" s="20">
        <f>L13-O13</f>
        <v>2500000</v>
      </c>
      <c r="Q13" s="17"/>
    </row>
    <row r="14" spans="1:17" ht="24.95" customHeight="1" x14ac:dyDescent="0.2">
      <c r="A14" s="21">
        <v>2</v>
      </c>
      <c r="B14" s="82" t="s">
        <v>259</v>
      </c>
      <c r="C14" s="83" t="s">
        <v>111</v>
      </c>
      <c r="D14" s="72" t="s">
        <v>262</v>
      </c>
      <c r="E14" s="73" t="s">
        <v>265</v>
      </c>
      <c r="F14" s="86">
        <v>9.49</v>
      </c>
      <c r="G14" s="86">
        <v>96</v>
      </c>
      <c r="H14" s="67" t="s">
        <v>118</v>
      </c>
      <c r="I14" s="19">
        <v>2500000</v>
      </c>
      <c r="J14" s="17"/>
      <c r="K14" s="17"/>
      <c r="L14" s="20">
        <f>SUM(I14,K14)</f>
        <v>2500000</v>
      </c>
      <c r="M14" s="17"/>
      <c r="N14" s="17"/>
      <c r="O14" s="17"/>
      <c r="P14" s="20">
        <f>L14-O14</f>
        <v>2500000</v>
      </c>
      <c r="Q14" s="17"/>
    </row>
    <row r="15" spans="1:17" ht="24.95" customHeight="1" x14ac:dyDescent="0.2">
      <c r="A15" s="21">
        <v>3</v>
      </c>
      <c r="B15" s="82" t="s">
        <v>260</v>
      </c>
      <c r="C15" s="83" t="s">
        <v>258</v>
      </c>
      <c r="D15" s="72" t="s">
        <v>263</v>
      </c>
      <c r="E15" s="73" t="s">
        <v>265</v>
      </c>
      <c r="F15" s="86">
        <v>9.01</v>
      </c>
      <c r="G15" s="86">
        <v>93</v>
      </c>
      <c r="H15" s="67" t="s">
        <v>118</v>
      </c>
      <c r="I15" s="19">
        <v>2500000</v>
      </c>
      <c r="J15" s="17"/>
      <c r="K15" s="17"/>
      <c r="L15" s="20">
        <f>SUM(I15,K15)</f>
        <v>2500000</v>
      </c>
      <c r="M15" s="17"/>
      <c r="N15" s="17"/>
      <c r="O15" s="17"/>
      <c r="P15" s="20">
        <f>L15-O15</f>
        <v>2500000</v>
      </c>
      <c r="Q15" s="17"/>
    </row>
    <row r="16" spans="1:17" s="11" customFormat="1" ht="24.95" customHeight="1" x14ac:dyDescent="0.2">
      <c r="A16" s="9"/>
      <c r="B16" s="55" t="s">
        <v>38</v>
      </c>
      <c r="C16" s="27">
        <f>A15</f>
        <v>3</v>
      </c>
      <c r="D16" s="27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8">
        <f>SUM(P13:P15)</f>
        <v>7500000</v>
      </c>
      <c r="Q16" s="10"/>
    </row>
    <row r="17" spans="1:17" ht="24.95" customHeight="1" x14ac:dyDescent="0.25">
      <c r="B17" s="3" t="s">
        <v>266</v>
      </c>
    </row>
    <row r="18" spans="1:17" ht="18" customHeight="1" x14ac:dyDescent="0.25">
      <c r="P18" s="12" t="s">
        <v>195</v>
      </c>
    </row>
    <row r="19" spans="1:17" ht="18" customHeight="1" x14ac:dyDescent="0.25">
      <c r="B19" s="98" t="s">
        <v>21</v>
      </c>
      <c r="I19" s="98" t="s">
        <v>23</v>
      </c>
      <c r="P19" s="98" t="s">
        <v>22</v>
      </c>
    </row>
    <row r="20" spans="1:17" ht="18" customHeight="1" x14ac:dyDescent="0.2"/>
    <row r="21" spans="1:17" s="94" customFormat="1" ht="18" customHeight="1" x14ac:dyDescent="0.2">
      <c r="A21" s="100"/>
      <c r="B21" s="80" t="s">
        <v>52</v>
      </c>
      <c r="C21" s="100"/>
      <c r="D21" s="100"/>
      <c r="E21" s="100"/>
      <c r="F21" s="100"/>
      <c r="G21" s="100"/>
      <c r="H21" s="100"/>
      <c r="I21" s="80" t="s">
        <v>52</v>
      </c>
      <c r="J21" s="100"/>
      <c r="K21" s="100"/>
      <c r="L21" s="100"/>
      <c r="M21" s="100"/>
      <c r="N21" s="100"/>
      <c r="O21" s="100"/>
      <c r="P21" s="80" t="s">
        <v>52</v>
      </c>
      <c r="Q21" s="100"/>
    </row>
    <row r="22" spans="1:17" ht="18" customHeight="1" x14ac:dyDescent="0.2"/>
    <row r="23" spans="1:17" ht="18" customHeight="1" x14ac:dyDescent="0.2"/>
    <row r="24" spans="1:17" ht="18" customHeight="1" x14ac:dyDescent="0.25">
      <c r="B24" s="99" t="s">
        <v>100</v>
      </c>
      <c r="I24" s="99" t="s">
        <v>36</v>
      </c>
      <c r="P24" s="99" t="s">
        <v>37</v>
      </c>
    </row>
    <row r="25" spans="1:17" ht="17.100000000000001" customHeight="1" x14ac:dyDescent="0.2"/>
    <row r="26" spans="1:17" ht="17.100000000000001" customHeight="1" x14ac:dyDescent="0.2"/>
    <row r="27" spans="1:17" ht="17.100000000000001" customHeight="1" x14ac:dyDescent="0.2"/>
    <row r="28" spans="1:17" ht="17.100000000000001" customHeight="1" x14ac:dyDescent="0.2"/>
    <row r="29" spans="1:17" ht="17.100000000000001" customHeight="1" x14ac:dyDescent="0.2"/>
    <row r="30" spans="1:17" ht="15.95" customHeight="1" x14ac:dyDescent="0.25">
      <c r="A30" s="123" t="s">
        <v>24</v>
      </c>
      <c r="B30" s="123"/>
      <c r="C30" s="123"/>
      <c r="D30" s="123"/>
      <c r="E30" s="13"/>
      <c r="F30" s="13"/>
      <c r="G30" s="13"/>
      <c r="J30" s="124" t="s">
        <v>29</v>
      </c>
      <c r="K30" s="124"/>
      <c r="L30" s="124"/>
      <c r="M30" s="124"/>
      <c r="N30" s="124"/>
      <c r="O30" s="124"/>
      <c r="P30" s="124"/>
      <c r="Q30" s="124"/>
    </row>
    <row r="31" spans="1:17" ht="15.95" customHeight="1" x14ac:dyDescent="0.25">
      <c r="A31" s="124" t="s">
        <v>53</v>
      </c>
      <c r="B31" s="124"/>
      <c r="C31" s="124"/>
      <c r="D31" s="124"/>
      <c r="E31" s="14"/>
      <c r="F31" s="14"/>
      <c r="G31" s="14"/>
      <c r="J31" s="125" t="s">
        <v>45</v>
      </c>
      <c r="K31" s="125"/>
      <c r="L31" s="125"/>
      <c r="M31" s="125"/>
      <c r="N31" s="125"/>
      <c r="O31" s="125"/>
      <c r="P31" s="125"/>
      <c r="Q31" s="125"/>
    </row>
    <row r="32" spans="1:17" ht="15.95" customHeight="1" x14ac:dyDescent="0.25">
      <c r="A32" s="124" t="s">
        <v>54</v>
      </c>
      <c r="B32" s="124"/>
      <c r="C32" s="124"/>
      <c r="D32" s="124"/>
      <c r="E32" s="14"/>
      <c r="F32" s="14"/>
      <c r="G32" s="14"/>
      <c r="J32" s="123"/>
      <c r="K32" s="123"/>
      <c r="L32" s="123"/>
      <c r="M32" s="123"/>
      <c r="N32" s="123"/>
      <c r="O32" s="123"/>
      <c r="P32" s="123"/>
      <c r="Q32" s="123"/>
    </row>
    <row r="33" spans="1:17" ht="15.95" customHeight="1" x14ac:dyDescent="0.25">
      <c r="A33" s="123" t="s">
        <v>104</v>
      </c>
      <c r="B33" s="123"/>
      <c r="C33" s="123"/>
      <c r="D33" s="123"/>
      <c r="E33" s="13"/>
      <c r="F33" s="13"/>
      <c r="G33" s="13"/>
      <c r="P33" s="76"/>
    </row>
    <row r="34" spans="1:17" ht="15.95" customHeight="1" x14ac:dyDescent="0.25">
      <c r="A34" s="123" t="s">
        <v>32</v>
      </c>
      <c r="B34" s="123"/>
      <c r="C34" s="123"/>
      <c r="D34" s="123"/>
      <c r="E34" s="15"/>
      <c r="F34" s="15"/>
      <c r="G34" s="15"/>
    </row>
    <row r="35" spans="1:17" ht="9.9499999999999993" customHeight="1" x14ac:dyDescent="0.2"/>
    <row r="36" spans="1:17" ht="20.100000000000001" customHeight="1" x14ac:dyDescent="0.3">
      <c r="A36" s="128" t="s">
        <v>33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</row>
    <row r="37" spans="1:17" ht="20.100000000000001" customHeight="1" x14ac:dyDescent="0.3">
      <c r="A37" s="129" t="s">
        <v>192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</row>
    <row r="38" spans="1:17" ht="9.9499999999999993" customHeight="1" x14ac:dyDescent="0.25">
      <c r="Q38" s="3"/>
    </row>
    <row r="39" spans="1:17" ht="30" customHeight="1" x14ac:dyDescent="0.2">
      <c r="A39" s="111" t="s">
        <v>0</v>
      </c>
      <c r="B39" s="115" t="s">
        <v>1</v>
      </c>
      <c r="C39" s="116"/>
      <c r="D39" s="119" t="s">
        <v>2</v>
      </c>
      <c r="E39" s="119" t="s">
        <v>28</v>
      </c>
      <c r="F39" s="121" t="s">
        <v>74</v>
      </c>
      <c r="G39" s="109" t="s">
        <v>75</v>
      </c>
      <c r="H39" s="111" t="s">
        <v>3</v>
      </c>
      <c r="I39" s="111" t="s">
        <v>4</v>
      </c>
      <c r="J39" s="106" t="s">
        <v>5</v>
      </c>
      <c r="K39" s="108"/>
      <c r="L39" s="113" t="s">
        <v>8</v>
      </c>
      <c r="M39" s="106" t="s">
        <v>9</v>
      </c>
      <c r="N39" s="107"/>
      <c r="O39" s="108"/>
      <c r="P39" s="111" t="s">
        <v>13</v>
      </c>
      <c r="Q39" s="119" t="s">
        <v>14</v>
      </c>
    </row>
    <row r="40" spans="1:17" ht="18" customHeight="1" x14ac:dyDescent="0.25">
      <c r="A40" s="112"/>
      <c r="B40" s="117"/>
      <c r="C40" s="118"/>
      <c r="D40" s="120"/>
      <c r="E40" s="120"/>
      <c r="F40" s="122"/>
      <c r="G40" s="110"/>
      <c r="H40" s="112"/>
      <c r="I40" s="112"/>
      <c r="J40" s="7" t="s">
        <v>6</v>
      </c>
      <c r="K40" s="7" t="s">
        <v>7</v>
      </c>
      <c r="L40" s="114"/>
      <c r="M40" s="8" t="s">
        <v>10</v>
      </c>
      <c r="N40" s="8" t="s">
        <v>11</v>
      </c>
      <c r="O40" s="7" t="s">
        <v>12</v>
      </c>
      <c r="P40" s="112"/>
      <c r="Q40" s="120"/>
    </row>
    <row r="41" spans="1:17" ht="15" customHeight="1" x14ac:dyDescent="0.2">
      <c r="A41" s="16" t="s">
        <v>15</v>
      </c>
      <c r="B41" s="126" t="s">
        <v>16</v>
      </c>
      <c r="C41" s="127"/>
      <c r="D41" s="16" t="s">
        <v>17</v>
      </c>
      <c r="E41" s="16"/>
      <c r="F41" s="16"/>
      <c r="G41" s="16"/>
      <c r="H41" s="16" t="s">
        <v>18</v>
      </c>
      <c r="I41" s="16">
        <v>1</v>
      </c>
      <c r="J41" s="16">
        <v>2</v>
      </c>
      <c r="K41" s="16">
        <v>3</v>
      </c>
      <c r="L41" s="16">
        <v>4</v>
      </c>
      <c r="M41" s="16">
        <v>5</v>
      </c>
      <c r="N41" s="16">
        <v>6</v>
      </c>
      <c r="O41" s="16">
        <v>7</v>
      </c>
      <c r="P41" s="16" t="s">
        <v>19</v>
      </c>
      <c r="Q41" s="16" t="s">
        <v>20</v>
      </c>
    </row>
    <row r="42" spans="1:17" ht="15" customHeight="1" x14ac:dyDescent="0.2">
      <c r="A42" s="21">
        <v>1</v>
      </c>
      <c r="B42" s="82" t="s">
        <v>267</v>
      </c>
      <c r="C42" s="83" t="s">
        <v>178</v>
      </c>
      <c r="D42" s="72" t="s">
        <v>291</v>
      </c>
      <c r="E42" s="73" t="s">
        <v>306</v>
      </c>
      <c r="F42" s="86">
        <v>9.2200000000000006</v>
      </c>
      <c r="G42" s="86">
        <v>86</v>
      </c>
      <c r="H42" s="67" t="s">
        <v>35</v>
      </c>
      <c r="I42" s="19">
        <v>2125000</v>
      </c>
      <c r="J42" s="17"/>
      <c r="K42" s="17"/>
      <c r="L42" s="20">
        <f t="shared" ref="L42:L56" si="0">SUM(I42,K42)</f>
        <v>2125000</v>
      </c>
      <c r="M42" s="17"/>
      <c r="N42" s="17"/>
      <c r="O42" s="17"/>
      <c r="P42" s="20">
        <f t="shared" ref="P42:P56" si="1">L42-O42</f>
        <v>2125000</v>
      </c>
      <c r="Q42" s="17"/>
    </row>
    <row r="43" spans="1:17" ht="15" customHeight="1" x14ac:dyDescent="0.2">
      <c r="A43" s="21">
        <v>2</v>
      </c>
      <c r="B43" s="82" t="s">
        <v>268</v>
      </c>
      <c r="C43" s="83" t="s">
        <v>269</v>
      </c>
      <c r="D43" s="72" t="s">
        <v>292</v>
      </c>
      <c r="E43" s="73" t="s">
        <v>306</v>
      </c>
      <c r="F43" s="86">
        <v>9.11</v>
      </c>
      <c r="G43" s="86">
        <v>86</v>
      </c>
      <c r="H43" s="67" t="s">
        <v>35</v>
      </c>
      <c r="I43" s="19">
        <v>2125000</v>
      </c>
      <c r="J43" s="17"/>
      <c r="K43" s="17"/>
      <c r="L43" s="20">
        <f t="shared" si="0"/>
        <v>2125000</v>
      </c>
      <c r="M43" s="17"/>
      <c r="N43" s="17"/>
      <c r="O43" s="17"/>
      <c r="P43" s="20">
        <f t="shared" si="1"/>
        <v>2125000</v>
      </c>
      <c r="Q43" s="17"/>
    </row>
    <row r="44" spans="1:17" ht="15" customHeight="1" x14ac:dyDescent="0.2">
      <c r="A44" s="21">
        <v>3</v>
      </c>
      <c r="B44" s="82" t="s">
        <v>270</v>
      </c>
      <c r="C44" s="83" t="s">
        <v>64</v>
      </c>
      <c r="D44" s="72" t="s">
        <v>293</v>
      </c>
      <c r="E44" s="73" t="s">
        <v>307</v>
      </c>
      <c r="F44" s="86">
        <v>9.0500000000000007</v>
      </c>
      <c r="G44" s="86">
        <v>85</v>
      </c>
      <c r="H44" s="67" t="s">
        <v>35</v>
      </c>
      <c r="I44" s="19">
        <v>2125000</v>
      </c>
      <c r="J44" s="17"/>
      <c r="K44" s="17"/>
      <c r="L44" s="20">
        <f t="shared" si="0"/>
        <v>2125000</v>
      </c>
      <c r="M44" s="17"/>
      <c r="N44" s="17"/>
      <c r="O44" s="17"/>
      <c r="P44" s="20">
        <f t="shared" si="1"/>
        <v>2125000</v>
      </c>
      <c r="Q44" s="17"/>
    </row>
    <row r="45" spans="1:17" ht="15" customHeight="1" x14ac:dyDescent="0.2">
      <c r="A45" s="21">
        <v>4</v>
      </c>
      <c r="B45" s="82" t="s">
        <v>271</v>
      </c>
      <c r="C45" s="83" t="s">
        <v>272</v>
      </c>
      <c r="D45" s="72" t="s">
        <v>294</v>
      </c>
      <c r="E45" s="73" t="s">
        <v>308</v>
      </c>
      <c r="F45" s="86">
        <v>8.9499999999999993</v>
      </c>
      <c r="G45" s="86">
        <v>100</v>
      </c>
      <c r="H45" s="67" t="s">
        <v>35</v>
      </c>
      <c r="I45" s="19">
        <v>2125000</v>
      </c>
      <c r="J45" s="17"/>
      <c r="K45" s="17"/>
      <c r="L45" s="20">
        <f t="shared" si="0"/>
        <v>2125000</v>
      </c>
      <c r="M45" s="17"/>
      <c r="N45" s="17"/>
      <c r="O45" s="17"/>
      <c r="P45" s="20">
        <f t="shared" si="1"/>
        <v>2125000</v>
      </c>
      <c r="Q45" s="17"/>
    </row>
    <row r="46" spans="1:17" ht="15" customHeight="1" x14ac:dyDescent="0.2">
      <c r="A46" s="21">
        <v>5</v>
      </c>
      <c r="B46" s="82" t="s">
        <v>273</v>
      </c>
      <c r="C46" s="83" t="s">
        <v>274</v>
      </c>
      <c r="D46" s="72" t="s">
        <v>295</v>
      </c>
      <c r="E46" s="73" t="s">
        <v>307</v>
      </c>
      <c r="F46" s="86">
        <v>8.66</v>
      </c>
      <c r="G46" s="86">
        <v>87</v>
      </c>
      <c r="H46" s="67" t="s">
        <v>35</v>
      </c>
      <c r="I46" s="19">
        <v>2125000</v>
      </c>
      <c r="J46" s="17"/>
      <c r="K46" s="17"/>
      <c r="L46" s="20">
        <f t="shared" si="0"/>
        <v>2125000</v>
      </c>
      <c r="M46" s="17"/>
      <c r="N46" s="17"/>
      <c r="O46" s="17"/>
      <c r="P46" s="20">
        <f t="shared" si="1"/>
        <v>2125000</v>
      </c>
      <c r="Q46" s="17"/>
    </row>
    <row r="47" spans="1:17" ht="15" customHeight="1" x14ac:dyDescent="0.2">
      <c r="A47" s="21">
        <v>6</v>
      </c>
      <c r="B47" s="82" t="s">
        <v>275</v>
      </c>
      <c r="C47" s="83" t="s">
        <v>269</v>
      </c>
      <c r="D47" s="72" t="s">
        <v>296</v>
      </c>
      <c r="E47" s="73" t="s">
        <v>265</v>
      </c>
      <c r="F47" s="86">
        <v>8.4700000000000006</v>
      </c>
      <c r="G47" s="86">
        <v>86</v>
      </c>
      <c r="H47" s="67" t="s">
        <v>35</v>
      </c>
      <c r="I47" s="19">
        <v>2125000</v>
      </c>
      <c r="J47" s="17"/>
      <c r="K47" s="17"/>
      <c r="L47" s="20">
        <f t="shared" si="0"/>
        <v>2125000</v>
      </c>
      <c r="M47" s="17"/>
      <c r="N47" s="17"/>
      <c r="O47" s="17"/>
      <c r="P47" s="20">
        <f t="shared" si="1"/>
        <v>2125000</v>
      </c>
      <c r="Q47" s="17"/>
    </row>
    <row r="48" spans="1:17" ht="15" customHeight="1" x14ac:dyDescent="0.2">
      <c r="A48" s="21">
        <v>7</v>
      </c>
      <c r="B48" s="82" t="s">
        <v>276</v>
      </c>
      <c r="C48" s="83" t="s">
        <v>253</v>
      </c>
      <c r="D48" s="72" t="s">
        <v>297</v>
      </c>
      <c r="E48" s="73" t="s">
        <v>265</v>
      </c>
      <c r="F48" s="86">
        <v>8.41</v>
      </c>
      <c r="G48" s="86">
        <v>89</v>
      </c>
      <c r="H48" s="67" t="s">
        <v>35</v>
      </c>
      <c r="I48" s="19">
        <v>2125000</v>
      </c>
      <c r="J48" s="17"/>
      <c r="K48" s="17"/>
      <c r="L48" s="20">
        <f t="shared" si="0"/>
        <v>2125000</v>
      </c>
      <c r="M48" s="17"/>
      <c r="N48" s="17"/>
      <c r="O48" s="17"/>
      <c r="P48" s="20">
        <f t="shared" si="1"/>
        <v>2125000</v>
      </c>
      <c r="Q48" s="17"/>
    </row>
    <row r="49" spans="1:17" ht="15" customHeight="1" x14ac:dyDescent="0.2">
      <c r="A49" s="21">
        <v>8</v>
      </c>
      <c r="B49" s="82" t="s">
        <v>277</v>
      </c>
      <c r="C49" s="83" t="s">
        <v>278</v>
      </c>
      <c r="D49" s="72" t="s">
        <v>298</v>
      </c>
      <c r="E49" s="73" t="s">
        <v>309</v>
      </c>
      <c r="F49" s="86">
        <v>8.32</v>
      </c>
      <c r="G49" s="86">
        <v>84</v>
      </c>
      <c r="H49" s="67" t="s">
        <v>35</v>
      </c>
      <c r="I49" s="19">
        <v>2125000</v>
      </c>
      <c r="J49" s="17"/>
      <c r="K49" s="17"/>
      <c r="L49" s="20">
        <f t="shared" si="0"/>
        <v>2125000</v>
      </c>
      <c r="M49" s="17"/>
      <c r="N49" s="17"/>
      <c r="O49" s="17"/>
      <c r="P49" s="20">
        <f t="shared" si="1"/>
        <v>2125000</v>
      </c>
      <c r="Q49" s="17"/>
    </row>
    <row r="50" spans="1:17" ht="15" customHeight="1" x14ac:dyDescent="0.2">
      <c r="A50" s="21">
        <v>9</v>
      </c>
      <c r="B50" s="82" t="s">
        <v>279</v>
      </c>
      <c r="C50" s="83" t="s">
        <v>280</v>
      </c>
      <c r="D50" s="72" t="s">
        <v>299</v>
      </c>
      <c r="E50" s="73" t="s">
        <v>309</v>
      </c>
      <c r="F50" s="86">
        <v>8.27</v>
      </c>
      <c r="G50" s="86">
        <v>82</v>
      </c>
      <c r="H50" s="67" t="s">
        <v>35</v>
      </c>
      <c r="I50" s="19">
        <v>2125000</v>
      </c>
      <c r="J50" s="17"/>
      <c r="K50" s="17"/>
      <c r="L50" s="20">
        <f t="shared" si="0"/>
        <v>2125000</v>
      </c>
      <c r="M50" s="17"/>
      <c r="N50" s="17"/>
      <c r="O50" s="17"/>
      <c r="P50" s="20">
        <f t="shared" si="1"/>
        <v>2125000</v>
      </c>
      <c r="Q50" s="17"/>
    </row>
    <row r="51" spans="1:17" ht="15" customHeight="1" x14ac:dyDescent="0.2">
      <c r="A51" s="21">
        <v>10</v>
      </c>
      <c r="B51" s="82" t="s">
        <v>281</v>
      </c>
      <c r="C51" s="83" t="s">
        <v>282</v>
      </c>
      <c r="D51" s="72" t="s">
        <v>300</v>
      </c>
      <c r="E51" s="73" t="s">
        <v>264</v>
      </c>
      <c r="F51" s="86">
        <v>8.23</v>
      </c>
      <c r="G51" s="86">
        <v>85</v>
      </c>
      <c r="H51" s="67" t="s">
        <v>35</v>
      </c>
      <c r="I51" s="19">
        <v>2125000</v>
      </c>
      <c r="J51" s="17"/>
      <c r="K51" s="17"/>
      <c r="L51" s="20">
        <f t="shared" si="0"/>
        <v>2125000</v>
      </c>
      <c r="M51" s="17"/>
      <c r="N51" s="17"/>
      <c r="O51" s="17"/>
      <c r="P51" s="20">
        <f t="shared" si="1"/>
        <v>2125000</v>
      </c>
      <c r="Q51" s="17"/>
    </row>
    <row r="52" spans="1:17" ht="15" customHeight="1" x14ac:dyDescent="0.2">
      <c r="A52" s="21">
        <v>11</v>
      </c>
      <c r="B52" s="82" t="s">
        <v>283</v>
      </c>
      <c r="C52" s="83" t="s">
        <v>284</v>
      </c>
      <c r="D52" s="72" t="s">
        <v>301</v>
      </c>
      <c r="E52" s="73" t="s">
        <v>309</v>
      </c>
      <c r="F52" s="85">
        <v>8.1999999999999993</v>
      </c>
      <c r="G52" s="86">
        <v>85</v>
      </c>
      <c r="H52" s="67" t="s">
        <v>35</v>
      </c>
      <c r="I52" s="19">
        <v>2125000</v>
      </c>
      <c r="J52" s="17"/>
      <c r="K52" s="17"/>
      <c r="L52" s="20">
        <f t="shared" si="0"/>
        <v>2125000</v>
      </c>
      <c r="M52" s="17"/>
      <c r="N52" s="17"/>
      <c r="O52" s="17"/>
      <c r="P52" s="20">
        <f t="shared" si="1"/>
        <v>2125000</v>
      </c>
      <c r="Q52" s="17"/>
    </row>
    <row r="53" spans="1:17" ht="15" customHeight="1" x14ac:dyDescent="0.2">
      <c r="A53" s="21">
        <v>12</v>
      </c>
      <c r="B53" s="82" t="s">
        <v>285</v>
      </c>
      <c r="C53" s="83" t="s">
        <v>64</v>
      </c>
      <c r="D53" s="72" t="s">
        <v>302</v>
      </c>
      <c r="E53" s="73" t="s">
        <v>310</v>
      </c>
      <c r="F53" s="86">
        <v>8.18</v>
      </c>
      <c r="G53" s="86">
        <v>82</v>
      </c>
      <c r="H53" s="67" t="s">
        <v>35</v>
      </c>
      <c r="I53" s="19">
        <v>2125000</v>
      </c>
      <c r="J53" s="17"/>
      <c r="K53" s="17"/>
      <c r="L53" s="20">
        <f t="shared" si="0"/>
        <v>2125000</v>
      </c>
      <c r="M53" s="17"/>
      <c r="N53" s="17"/>
      <c r="O53" s="17"/>
      <c r="P53" s="20">
        <f t="shared" si="1"/>
        <v>2125000</v>
      </c>
      <c r="Q53" s="17"/>
    </row>
    <row r="54" spans="1:17" ht="15" customHeight="1" x14ac:dyDescent="0.2">
      <c r="A54" s="21">
        <v>13</v>
      </c>
      <c r="B54" s="82" t="s">
        <v>286</v>
      </c>
      <c r="C54" s="83" t="s">
        <v>110</v>
      </c>
      <c r="D54" s="72" t="s">
        <v>303</v>
      </c>
      <c r="E54" s="73" t="s">
        <v>265</v>
      </c>
      <c r="F54" s="86">
        <v>8.14</v>
      </c>
      <c r="G54" s="86">
        <v>83</v>
      </c>
      <c r="H54" s="67" t="s">
        <v>35</v>
      </c>
      <c r="I54" s="19">
        <v>2125000</v>
      </c>
      <c r="J54" s="17"/>
      <c r="K54" s="17"/>
      <c r="L54" s="20">
        <f t="shared" si="0"/>
        <v>2125000</v>
      </c>
      <c r="M54" s="17"/>
      <c r="N54" s="17"/>
      <c r="O54" s="17"/>
      <c r="P54" s="20">
        <f t="shared" si="1"/>
        <v>2125000</v>
      </c>
      <c r="Q54" s="17"/>
    </row>
    <row r="55" spans="1:17" ht="15" customHeight="1" x14ac:dyDescent="0.2">
      <c r="A55" s="21">
        <v>14</v>
      </c>
      <c r="B55" s="82" t="s">
        <v>287</v>
      </c>
      <c r="C55" s="83" t="s">
        <v>288</v>
      </c>
      <c r="D55" s="72" t="s">
        <v>304</v>
      </c>
      <c r="E55" s="73" t="s">
        <v>264</v>
      </c>
      <c r="F55" s="86">
        <v>8.14</v>
      </c>
      <c r="G55" s="86">
        <v>86</v>
      </c>
      <c r="H55" s="67" t="s">
        <v>35</v>
      </c>
      <c r="I55" s="19">
        <v>2125000</v>
      </c>
      <c r="J55" s="17"/>
      <c r="K55" s="17"/>
      <c r="L55" s="20">
        <f t="shared" si="0"/>
        <v>2125000</v>
      </c>
      <c r="M55" s="17"/>
      <c r="N55" s="17"/>
      <c r="O55" s="17"/>
      <c r="P55" s="20">
        <f t="shared" si="1"/>
        <v>2125000</v>
      </c>
      <c r="Q55" s="17"/>
    </row>
    <row r="56" spans="1:17" ht="15" customHeight="1" x14ac:dyDescent="0.2">
      <c r="A56" s="21">
        <v>15</v>
      </c>
      <c r="B56" s="82" t="s">
        <v>289</v>
      </c>
      <c r="C56" s="83" t="s">
        <v>290</v>
      </c>
      <c r="D56" s="72" t="s">
        <v>305</v>
      </c>
      <c r="E56" s="73" t="s">
        <v>265</v>
      </c>
      <c r="F56" s="86">
        <v>8.1199999999999992</v>
      </c>
      <c r="G56" s="86">
        <v>80</v>
      </c>
      <c r="H56" s="67" t="s">
        <v>35</v>
      </c>
      <c r="I56" s="19">
        <v>2125000</v>
      </c>
      <c r="J56" s="17"/>
      <c r="K56" s="17"/>
      <c r="L56" s="20">
        <f t="shared" si="0"/>
        <v>2125000</v>
      </c>
      <c r="M56" s="17"/>
      <c r="N56" s="17"/>
      <c r="O56" s="17"/>
      <c r="P56" s="20">
        <f t="shared" si="1"/>
        <v>2125000</v>
      </c>
      <c r="Q56" s="17"/>
    </row>
    <row r="57" spans="1:17" s="11" customFormat="1" ht="15.95" customHeight="1" x14ac:dyDescent="0.2">
      <c r="A57" s="9"/>
      <c r="B57" s="55" t="s">
        <v>38</v>
      </c>
      <c r="C57" s="27">
        <f>A56</f>
        <v>15</v>
      </c>
      <c r="D57" s="27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8">
        <f>SUM(P42:P56)</f>
        <v>31875000</v>
      </c>
      <c r="Q57" s="10"/>
    </row>
    <row r="58" spans="1:17" ht="15.95" customHeight="1" x14ac:dyDescent="0.25">
      <c r="B58" s="3" t="s">
        <v>311</v>
      </c>
    </row>
    <row r="59" spans="1:17" ht="15.95" customHeight="1" x14ac:dyDescent="0.25">
      <c r="P59" s="12" t="s">
        <v>195</v>
      </c>
    </row>
    <row r="60" spans="1:17" ht="15.95" customHeight="1" x14ac:dyDescent="0.25">
      <c r="B60" s="77" t="s">
        <v>21</v>
      </c>
      <c r="I60" s="77" t="s">
        <v>23</v>
      </c>
      <c r="P60" s="77" t="s">
        <v>22</v>
      </c>
    </row>
    <row r="61" spans="1:17" ht="15.95" customHeight="1" x14ac:dyDescent="0.2"/>
    <row r="62" spans="1:17" s="94" customFormat="1" ht="15.95" customHeight="1" x14ac:dyDescent="0.2">
      <c r="A62" s="100"/>
      <c r="B62" s="80" t="s">
        <v>52</v>
      </c>
      <c r="C62" s="100"/>
      <c r="D62" s="100"/>
      <c r="E62" s="100"/>
      <c r="F62" s="100"/>
      <c r="G62" s="100"/>
      <c r="H62" s="100"/>
      <c r="I62" s="80" t="s">
        <v>52</v>
      </c>
      <c r="J62" s="100"/>
      <c r="K62" s="100"/>
      <c r="L62" s="100"/>
      <c r="M62" s="100"/>
      <c r="N62" s="100"/>
      <c r="O62" s="100"/>
      <c r="P62" s="80" t="s">
        <v>52</v>
      </c>
      <c r="Q62" s="100"/>
    </row>
    <row r="63" spans="1:17" ht="15.95" customHeight="1" x14ac:dyDescent="0.2"/>
    <row r="64" spans="1:17" ht="15.95" customHeight="1" x14ac:dyDescent="0.2"/>
    <row r="65" spans="1:17" ht="15.95" customHeight="1" x14ac:dyDescent="0.25">
      <c r="B65" s="78" t="s">
        <v>100</v>
      </c>
      <c r="I65" s="78" t="s">
        <v>36</v>
      </c>
      <c r="P65" s="78" t="s">
        <v>37</v>
      </c>
    </row>
    <row r="66" spans="1:17" ht="18" customHeight="1" x14ac:dyDescent="0.25">
      <c r="A66" s="123" t="s">
        <v>24</v>
      </c>
      <c r="B66" s="123"/>
      <c r="C66" s="123"/>
      <c r="D66" s="123"/>
      <c r="E66" s="13"/>
      <c r="F66" s="13"/>
      <c r="G66" s="13"/>
      <c r="J66" s="124" t="s">
        <v>29</v>
      </c>
      <c r="K66" s="124"/>
      <c r="L66" s="124"/>
      <c r="M66" s="124"/>
      <c r="N66" s="124"/>
      <c r="O66" s="124"/>
      <c r="P66" s="124"/>
      <c r="Q66" s="124"/>
    </row>
    <row r="67" spans="1:17" ht="18" customHeight="1" x14ac:dyDescent="0.25">
      <c r="A67" s="124" t="s">
        <v>53</v>
      </c>
      <c r="B67" s="124"/>
      <c r="C67" s="124"/>
      <c r="D67" s="124"/>
      <c r="E67" s="14"/>
      <c r="F67" s="14"/>
      <c r="G67" s="14"/>
      <c r="J67" s="125" t="s">
        <v>45</v>
      </c>
      <c r="K67" s="125"/>
      <c r="L67" s="125"/>
      <c r="M67" s="125"/>
      <c r="N67" s="125"/>
      <c r="O67" s="125"/>
      <c r="P67" s="125"/>
      <c r="Q67" s="125"/>
    </row>
    <row r="68" spans="1:17" ht="18" customHeight="1" x14ac:dyDescent="0.25">
      <c r="A68" s="124" t="s">
        <v>54</v>
      </c>
      <c r="B68" s="124"/>
      <c r="C68" s="124"/>
      <c r="D68" s="124"/>
      <c r="E68" s="14"/>
      <c r="F68" s="14"/>
      <c r="G68" s="14"/>
      <c r="J68" s="123"/>
      <c r="K68" s="123"/>
      <c r="L68" s="123"/>
      <c r="M68" s="123"/>
      <c r="N68" s="123"/>
      <c r="O68" s="123"/>
      <c r="P68" s="123"/>
      <c r="Q68" s="123"/>
    </row>
    <row r="69" spans="1:17" ht="18" customHeight="1" x14ac:dyDescent="0.25">
      <c r="A69" s="123" t="s">
        <v>104</v>
      </c>
      <c r="B69" s="123"/>
      <c r="C69" s="123"/>
      <c r="D69" s="123"/>
      <c r="E69" s="13"/>
      <c r="F69" s="13"/>
      <c r="G69" s="13"/>
      <c r="P69" s="76"/>
    </row>
    <row r="70" spans="1:17" ht="18" customHeight="1" x14ac:dyDescent="0.25">
      <c r="A70" s="123" t="s">
        <v>32</v>
      </c>
      <c r="B70" s="123"/>
      <c r="C70" s="123"/>
      <c r="D70" s="123"/>
      <c r="E70" s="15"/>
      <c r="F70" s="15"/>
      <c r="G70" s="15"/>
      <c r="L70" s="95"/>
    </row>
    <row r="71" spans="1:17" ht="18" customHeight="1" x14ac:dyDescent="0.2"/>
    <row r="72" spans="1:17" ht="30" customHeight="1" x14ac:dyDescent="0.3">
      <c r="A72" s="128" t="s">
        <v>33</v>
      </c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</row>
    <row r="73" spans="1:17" ht="24.95" customHeight="1" x14ac:dyDescent="0.3">
      <c r="A73" s="129" t="s">
        <v>192</v>
      </c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</row>
    <row r="74" spans="1:17" ht="15" customHeight="1" x14ac:dyDescent="0.25">
      <c r="Q74" s="3"/>
    </row>
    <row r="75" spans="1:17" ht="30" customHeight="1" x14ac:dyDescent="0.2">
      <c r="A75" s="111" t="s">
        <v>0</v>
      </c>
      <c r="B75" s="115" t="s">
        <v>1</v>
      </c>
      <c r="C75" s="116"/>
      <c r="D75" s="119" t="s">
        <v>2</v>
      </c>
      <c r="E75" s="119" t="s">
        <v>28</v>
      </c>
      <c r="F75" s="121" t="s">
        <v>74</v>
      </c>
      <c r="G75" s="109" t="s">
        <v>75</v>
      </c>
      <c r="H75" s="111" t="s">
        <v>3</v>
      </c>
      <c r="I75" s="111" t="s">
        <v>4</v>
      </c>
      <c r="J75" s="106" t="s">
        <v>5</v>
      </c>
      <c r="K75" s="108"/>
      <c r="L75" s="113" t="s">
        <v>8</v>
      </c>
      <c r="M75" s="106" t="s">
        <v>9</v>
      </c>
      <c r="N75" s="107"/>
      <c r="O75" s="108"/>
      <c r="P75" s="111" t="s">
        <v>13</v>
      </c>
      <c r="Q75" s="119" t="s">
        <v>14</v>
      </c>
    </row>
    <row r="76" spans="1:17" ht="18" customHeight="1" x14ac:dyDescent="0.25">
      <c r="A76" s="112"/>
      <c r="B76" s="117"/>
      <c r="C76" s="118"/>
      <c r="D76" s="120"/>
      <c r="E76" s="120"/>
      <c r="F76" s="122"/>
      <c r="G76" s="110"/>
      <c r="H76" s="112"/>
      <c r="I76" s="112"/>
      <c r="J76" s="7" t="s">
        <v>6</v>
      </c>
      <c r="K76" s="7" t="s">
        <v>7</v>
      </c>
      <c r="L76" s="114"/>
      <c r="M76" s="8" t="s">
        <v>10</v>
      </c>
      <c r="N76" s="8" t="s">
        <v>11</v>
      </c>
      <c r="O76" s="7" t="s">
        <v>12</v>
      </c>
      <c r="P76" s="112"/>
      <c r="Q76" s="120"/>
    </row>
    <row r="77" spans="1:17" ht="18" customHeight="1" x14ac:dyDescent="0.2">
      <c r="A77" s="16" t="s">
        <v>15</v>
      </c>
      <c r="B77" s="126" t="s">
        <v>16</v>
      </c>
      <c r="C77" s="127"/>
      <c r="D77" s="16" t="s">
        <v>17</v>
      </c>
      <c r="E77" s="16"/>
      <c r="F77" s="16"/>
      <c r="G77" s="16"/>
      <c r="H77" s="16" t="s">
        <v>18</v>
      </c>
      <c r="I77" s="16">
        <v>1</v>
      </c>
      <c r="J77" s="16">
        <v>2</v>
      </c>
      <c r="K77" s="16">
        <v>3</v>
      </c>
      <c r="L77" s="16">
        <v>4</v>
      </c>
      <c r="M77" s="16">
        <v>5</v>
      </c>
      <c r="N77" s="16">
        <v>6</v>
      </c>
      <c r="O77" s="16">
        <v>7</v>
      </c>
      <c r="P77" s="16" t="s">
        <v>19</v>
      </c>
      <c r="Q77" s="16" t="s">
        <v>20</v>
      </c>
    </row>
    <row r="78" spans="1:17" ht="20.100000000000001" customHeight="1" x14ac:dyDescent="0.2">
      <c r="A78" s="21">
        <v>1</v>
      </c>
      <c r="B78" s="82" t="s">
        <v>312</v>
      </c>
      <c r="C78" s="83" t="s">
        <v>313</v>
      </c>
      <c r="D78" s="84" t="s">
        <v>340</v>
      </c>
      <c r="E78" s="73" t="s">
        <v>360</v>
      </c>
      <c r="F78" s="86">
        <v>8.9600000000000009</v>
      </c>
      <c r="G78" s="86">
        <v>70</v>
      </c>
      <c r="H78" s="67" t="s">
        <v>34</v>
      </c>
      <c r="I78" s="19">
        <v>1250000</v>
      </c>
      <c r="J78" s="17"/>
      <c r="K78" s="17"/>
      <c r="L78" s="20">
        <f t="shared" ref="L78:L99" si="2">SUM(I78,K78)</f>
        <v>1250000</v>
      </c>
      <c r="M78" s="17"/>
      <c r="N78" s="17"/>
      <c r="O78" s="17"/>
      <c r="P78" s="20">
        <f t="shared" ref="P78:P99" si="3">L78-O78</f>
        <v>1250000</v>
      </c>
      <c r="Q78" s="17"/>
    </row>
    <row r="79" spans="1:17" ht="20.100000000000001" customHeight="1" x14ac:dyDescent="0.2">
      <c r="A79" s="21">
        <v>2</v>
      </c>
      <c r="B79" s="82" t="s">
        <v>314</v>
      </c>
      <c r="C79" s="83" t="s">
        <v>241</v>
      </c>
      <c r="D79" s="84" t="s">
        <v>341</v>
      </c>
      <c r="E79" s="73" t="s">
        <v>361</v>
      </c>
      <c r="F79" s="86">
        <v>8.94</v>
      </c>
      <c r="G79" s="86">
        <v>70</v>
      </c>
      <c r="H79" s="67" t="s">
        <v>34</v>
      </c>
      <c r="I79" s="19">
        <v>1250000</v>
      </c>
      <c r="J79" s="17"/>
      <c r="K79" s="17"/>
      <c r="L79" s="20">
        <f t="shared" si="2"/>
        <v>1250000</v>
      </c>
      <c r="M79" s="17"/>
      <c r="N79" s="17"/>
      <c r="O79" s="17"/>
      <c r="P79" s="20">
        <f t="shared" si="3"/>
        <v>1250000</v>
      </c>
      <c r="Q79" s="17"/>
    </row>
    <row r="80" spans="1:17" ht="20.100000000000001" customHeight="1" x14ac:dyDescent="0.2">
      <c r="A80" s="21">
        <v>3</v>
      </c>
      <c r="B80" s="82" t="s">
        <v>315</v>
      </c>
      <c r="C80" s="83" t="s">
        <v>241</v>
      </c>
      <c r="D80" s="84" t="s">
        <v>342</v>
      </c>
      <c r="E80" s="73" t="s">
        <v>361</v>
      </c>
      <c r="F80" s="86">
        <v>8.7799999999999994</v>
      </c>
      <c r="G80" s="86">
        <v>70</v>
      </c>
      <c r="H80" s="67" t="s">
        <v>34</v>
      </c>
      <c r="I80" s="19">
        <v>1250000</v>
      </c>
      <c r="J80" s="17"/>
      <c r="K80" s="17"/>
      <c r="L80" s="20">
        <f t="shared" si="2"/>
        <v>1250000</v>
      </c>
      <c r="M80" s="17"/>
      <c r="N80" s="17"/>
      <c r="O80" s="17"/>
      <c r="P80" s="20">
        <f t="shared" si="3"/>
        <v>1250000</v>
      </c>
      <c r="Q80" s="17"/>
    </row>
    <row r="81" spans="1:17" ht="20.100000000000001" customHeight="1" x14ac:dyDescent="0.2">
      <c r="A81" s="21">
        <v>4</v>
      </c>
      <c r="B81" s="82" t="s">
        <v>316</v>
      </c>
      <c r="C81" s="83" t="s">
        <v>317</v>
      </c>
      <c r="D81" s="84" t="s">
        <v>343</v>
      </c>
      <c r="E81" s="73" t="s">
        <v>306</v>
      </c>
      <c r="F81" s="86">
        <v>8.74</v>
      </c>
      <c r="G81" s="86">
        <v>78</v>
      </c>
      <c r="H81" s="67" t="s">
        <v>34</v>
      </c>
      <c r="I81" s="19">
        <v>1250000</v>
      </c>
      <c r="J81" s="17"/>
      <c r="K81" s="17"/>
      <c r="L81" s="20">
        <f t="shared" si="2"/>
        <v>1250000</v>
      </c>
      <c r="M81" s="17"/>
      <c r="N81" s="17"/>
      <c r="O81" s="17"/>
      <c r="P81" s="20">
        <f t="shared" si="3"/>
        <v>1250000</v>
      </c>
      <c r="Q81" s="17"/>
    </row>
    <row r="82" spans="1:17" ht="20.100000000000001" customHeight="1" x14ac:dyDescent="0.2">
      <c r="A82" s="21">
        <v>5</v>
      </c>
      <c r="B82" s="82" t="s">
        <v>318</v>
      </c>
      <c r="C82" s="83" t="s">
        <v>73</v>
      </c>
      <c r="D82" s="84" t="s">
        <v>344</v>
      </c>
      <c r="E82" s="73" t="s">
        <v>362</v>
      </c>
      <c r="F82" s="86">
        <v>8.74</v>
      </c>
      <c r="G82" s="86">
        <v>71</v>
      </c>
      <c r="H82" s="67" t="s">
        <v>34</v>
      </c>
      <c r="I82" s="19">
        <v>1250000</v>
      </c>
      <c r="J82" s="17"/>
      <c r="K82" s="17"/>
      <c r="L82" s="20">
        <f t="shared" si="2"/>
        <v>1250000</v>
      </c>
      <c r="M82" s="17"/>
      <c r="N82" s="17"/>
      <c r="O82" s="17"/>
      <c r="P82" s="20">
        <f t="shared" si="3"/>
        <v>1250000</v>
      </c>
      <c r="Q82" s="17"/>
    </row>
    <row r="83" spans="1:17" ht="20.100000000000001" customHeight="1" x14ac:dyDescent="0.2">
      <c r="A83" s="21">
        <v>6</v>
      </c>
      <c r="B83" s="82" t="s">
        <v>319</v>
      </c>
      <c r="C83" s="83" t="s">
        <v>282</v>
      </c>
      <c r="D83" s="84" t="s">
        <v>345</v>
      </c>
      <c r="E83" s="73" t="s">
        <v>306</v>
      </c>
      <c r="F83" s="86">
        <v>8.73</v>
      </c>
      <c r="G83" s="86">
        <v>79</v>
      </c>
      <c r="H83" s="67" t="s">
        <v>34</v>
      </c>
      <c r="I83" s="19">
        <v>1250000</v>
      </c>
      <c r="J83" s="17"/>
      <c r="K83" s="17"/>
      <c r="L83" s="20">
        <f t="shared" si="2"/>
        <v>1250000</v>
      </c>
      <c r="M83" s="17"/>
      <c r="N83" s="17"/>
      <c r="O83" s="17"/>
      <c r="P83" s="20">
        <f t="shared" si="3"/>
        <v>1250000</v>
      </c>
      <c r="Q83" s="17"/>
    </row>
    <row r="84" spans="1:17" ht="20.100000000000001" customHeight="1" x14ac:dyDescent="0.2">
      <c r="A84" s="21">
        <v>7</v>
      </c>
      <c r="B84" s="82" t="s">
        <v>320</v>
      </c>
      <c r="C84" s="83" t="s">
        <v>91</v>
      </c>
      <c r="D84" s="84" t="s">
        <v>346</v>
      </c>
      <c r="E84" s="73" t="s">
        <v>306</v>
      </c>
      <c r="F84" s="86">
        <v>8.7200000000000006</v>
      </c>
      <c r="G84" s="86">
        <v>73</v>
      </c>
      <c r="H84" s="67" t="s">
        <v>34</v>
      </c>
      <c r="I84" s="19">
        <v>1250000</v>
      </c>
      <c r="J84" s="17"/>
      <c r="K84" s="17"/>
      <c r="L84" s="20">
        <f t="shared" si="2"/>
        <v>1250000</v>
      </c>
      <c r="M84" s="17"/>
      <c r="N84" s="17"/>
      <c r="O84" s="17"/>
      <c r="P84" s="20">
        <f t="shared" si="3"/>
        <v>1250000</v>
      </c>
      <c r="Q84" s="17"/>
    </row>
    <row r="85" spans="1:17" ht="20.100000000000001" customHeight="1" x14ac:dyDescent="0.2">
      <c r="A85" s="21">
        <v>8</v>
      </c>
      <c r="B85" s="82" t="s">
        <v>321</v>
      </c>
      <c r="C85" s="83" t="s">
        <v>69</v>
      </c>
      <c r="D85" s="84" t="s">
        <v>347</v>
      </c>
      <c r="E85" s="73" t="s">
        <v>363</v>
      </c>
      <c r="F85" s="86">
        <v>8.7100000000000009</v>
      </c>
      <c r="G85" s="86">
        <v>70</v>
      </c>
      <c r="H85" s="67" t="s">
        <v>34</v>
      </c>
      <c r="I85" s="19">
        <v>1250000</v>
      </c>
      <c r="J85" s="17"/>
      <c r="K85" s="17"/>
      <c r="L85" s="20">
        <f t="shared" si="2"/>
        <v>1250000</v>
      </c>
      <c r="M85" s="17"/>
      <c r="N85" s="17"/>
      <c r="O85" s="17"/>
      <c r="P85" s="20">
        <f t="shared" si="3"/>
        <v>1250000</v>
      </c>
      <c r="Q85" s="17"/>
    </row>
    <row r="86" spans="1:17" ht="20.100000000000001" customHeight="1" x14ac:dyDescent="0.2">
      <c r="A86" s="21">
        <v>9</v>
      </c>
      <c r="B86" s="82" t="s">
        <v>322</v>
      </c>
      <c r="C86" s="83" t="s">
        <v>290</v>
      </c>
      <c r="D86" s="84" t="s">
        <v>348</v>
      </c>
      <c r="E86" s="73" t="s">
        <v>309</v>
      </c>
      <c r="F86" s="86">
        <v>8.69</v>
      </c>
      <c r="G86" s="86">
        <v>78</v>
      </c>
      <c r="H86" s="67" t="s">
        <v>34</v>
      </c>
      <c r="I86" s="19">
        <v>1250000</v>
      </c>
      <c r="J86" s="17"/>
      <c r="K86" s="17"/>
      <c r="L86" s="20">
        <f t="shared" si="2"/>
        <v>1250000</v>
      </c>
      <c r="M86" s="17"/>
      <c r="N86" s="17"/>
      <c r="O86" s="17"/>
      <c r="P86" s="20">
        <f t="shared" si="3"/>
        <v>1250000</v>
      </c>
      <c r="Q86" s="17"/>
    </row>
    <row r="87" spans="1:17" ht="20.100000000000001" customHeight="1" x14ac:dyDescent="0.2">
      <c r="A87" s="21">
        <v>10</v>
      </c>
      <c r="B87" s="82" t="s">
        <v>323</v>
      </c>
      <c r="C87" s="83" t="s">
        <v>40</v>
      </c>
      <c r="D87" s="84" t="s">
        <v>349</v>
      </c>
      <c r="E87" s="73" t="s">
        <v>363</v>
      </c>
      <c r="F87" s="86">
        <v>8.69</v>
      </c>
      <c r="G87" s="86">
        <v>70</v>
      </c>
      <c r="H87" s="67" t="s">
        <v>34</v>
      </c>
      <c r="I87" s="19">
        <v>1250000</v>
      </c>
      <c r="J87" s="17"/>
      <c r="K87" s="17"/>
      <c r="L87" s="20">
        <f t="shared" si="2"/>
        <v>1250000</v>
      </c>
      <c r="M87" s="17"/>
      <c r="N87" s="17"/>
      <c r="O87" s="17"/>
      <c r="P87" s="20">
        <f t="shared" si="3"/>
        <v>1250000</v>
      </c>
      <c r="Q87" s="17"/>
    </row>
    <row r="88" spans="1:17" ht="20.100000000000001" customHeight="1" x14ac:dyDescent="0.2">
      <c r="A88" s="21">
        <v>11</v>
      </c>
      <c r="B88" s="82" t="s">
        <v>324</v>
      </c>
      <c r="C88" s="83" t="s">
        <v>325</v>
      </c>
      <c r="D88" s="84" t="s">
        <v>350</v>
      </c>
      <c r="E88" s="73" t="s">
        <v>363</v>
      </c>
      <c r="F88" s="86">
        <v>8.69</v>
      </c>
      <c r="G88" s="86">
        <v>70</v>
      </c>
      <c r="H88" s="67" t="s">
        <v>34</v>
      </c>
      <c r="I88" s="19">
        <v>1250000</v>
      </c>
      <c r="J88" s="17"/>
      <c r="K88" s="17"/>
      <c r="L88" s="20">
        <f t="shared" si="2"/>
        <v>1250000</v>
      </c>
      <c r="M88" s="17"/>
      <c r="N88" s="17"/>
      <c r="O88" s="17"/>
      <c r="P88" s="20">
        <f t="shared" si="3"/>
        <v>1250000</v>
      </c>
      <c r="Q88" s="17"/>
    </row>
    <row r="89" spans="1:17" ht="20.100000000000001" customHeight="1" x14ac:dyDescent="0.2">
      <c r="A89" s="21">
        <v>12</v>
      </c>
      <c r="B89" s="82" t="s">
        <v>326</v>
      </c>
      <c r="C89" s="83" t="s">
        <v>60</v>
      </c>
      <c r="D89" s="84" t="s">
        <v>351</v>
      </c>
      <c r="E89" s="73" t="s">
        <v>364</v>
      </c>
      <c r="F89" s="86">
        <v>8.68</v>
      </c>
      <c r="G89" s="86">
        <v>70</v>
      </c>
      <c r="H89" s="67" t="s">
        <v>34</v>
      </c>
      <c r="I89" s="19">
        <v>1250000</v>
      </c>
      <c r="J89" s="17"/>
      <c r="K89" s="17"/>
      <c r="L89" s="20">
        <f t="shared" si="2"/>
        <v>1250000</v>
      </c>
      <c r="M89" s="17"/>
      <c r="N89" s="17"/>
      <c r="O89" s="17"/>
      <c r="P89" s="20">
        <f t="shared" si="3"/>
        <v>1250000</v>
      </c>
      <c r="Q89" s="17"/>
    </row>
    <row r="90" spans="1:17" ht="20.100000000000001" customHeight="1" x14ac:dyDescent="0.2">
      <c r="A90" s="21">
        <v>13</v>
      </c>
      <c r="B90" s="82" t="s">
        <v>65</v>
      </c>
      <c r="C90" s="83" t="s">
        <v>327</v>
      </c>
      <c r="D90" s="84" t="s">
        <v>352</v>
      </c>
      <c r="E90" s="73" t="s">
        <v>365</v>
      </c>
      <c r="F90" s="86">
        <v>8.66</v>
      </c>
      <c r="G90" s="86">
        <v>70</v>
      </c>
      <c r="H90" s="67" t="s">
        <v>34</v>
      </c>
      <c r="I90" s="19">
        <v>1250000</v>
      </c>
      <c r="J90" s="17"/>
      <c r="K90" s="17"/>
      <c r="L90" s="20">
        <f t="shared" si="2"/>
        <v>1250000</v>
      </c>
      <c r="M90" s="17"/>
      <c r="N90" s="17"/>
      <c r="O90" s="17"/>
      <c r="P90" s="20">
        <f t="shared" si="3"/>
        <v>1250000</v>
      </c>
      <c r="Q90" s="17"/>
    </row>
    <row r="91" spans="1:17" ht="20.100000000000001" customHeight="1" x14ac:dyDescent="0.2">
      <c r="A91" s="21">
        <v>14</v>
      </c>
      <c r="B91" s="82" t="s">
        <v>328</v>
      </c>
      <c r="C91" s="83" t="s">
        <v>113</v>
      </c>
      <c r="D91" s="84" t="s">
        <v>353</v>
      </c>
      <c r="E91" s="73" t="s">
        <v>306</v>
      </c>
      <c r="F91" s="86">
        <v>8.6300000000000008</v>
      </c>
      <c r="G91" s="86">
        <v>79</v>
      </c>
      <c r="H91" s="67" t="s">
        <v>34</v>
      </c>
      <c r="I91" s="19">
        <v>1250000</v>
      </c>
      <c r="J91" s="17"/>
      <c r="K91" s="17"/>
      <c r="L91" s="20">
        <f t="shared" si="2"/>
        <v>1250000</v>
      </c>
      <c r="M91" s="17"/>
      <c r="N91" s="17"/>
      <c r="O91" s="17"/>
      <c r="P91" s="20">
        <f t="shared" si="3"/>
        <v>1250000</v>
      </c>
      <c r="Q91" s="17"/>
    </row>
    <row r="92" spans="1:17" ht="20.100000000000001" customHeight="1" x14ac:dyDescent="0.2">
      <c r="A92" s="21">
        <v>15</v>
      </c>
      <c r="B92" s="82" t="s">
        <v>329</v>
      </c>
      <c r="C92" s="83" t="s">
        <v>330</v>
      </c>
      <c r="D92" s="84" t="s">
        <v>354</v>
      </c>
      <c r="E92" s="73" t="s">
        <v>366</v>
      </c>
      <c r="F92" s="86">
        <v>8.6199999999999992</v>
      </c>
      <c r="G92" s="86">
        <v>73</v>
      </c>
      <c r="H92" s="67" t="s">
        <v>34</v>
      </c>
      <c r="I92" s="19">
        <v>1250000</v>
      </c>
      <c r="J92" s="17"/>
      <c r="K92" s="17"/>
      <c r="L92" s="20">
        <f t="shared" si="2"/>
        <v>1250000</v>
      </c>
      <c r="M92" s="17"/>
      <c r="N92" s="17"/>
      <c r="O92" s="17"/>
      <c r="P92" s="20">
        <f t="shared" si="3"/>
        <v>1250000</v>
      </c>
      <c r="Q92" s="17"/>
    </row>
    <row r="93" spans="1:17" ht="20.100000000000001" customHeight="1" x14ac:dyDescent="0.2">
      <c r="A93" s="21">
        <v>16</v>
      </c>
      <c r="B93" s="82" t="s">
        <v>331</v>
      </c>
      <c r="C93" s="83" t="s">
        <v>88</v>
      </c>
      <c r="D93" s="84" t="s">
        <v>355</v>
      </c>
      <c r="E93" s="73" t="s">
        <v>367</v>
      </c>
      <c r="F93" s="86">
        <v>8.51</v>
      </c>
      <c r="G93" s="86">
        <v>72</v>
      </c>
      <c r="H93" s="67" t="s">
        <v>34</v>
      </c>
      <c r="I93" s="19">
        <v>1250000</v>
      </c>
      <c r="J93" s="17"/>
      <c r="K93" s="17"/>
      <c r="L93" s="20">
        <f t="shared" si="2"/>
        <v>1250000</v>
      </c>
      <c r="M93" s="17"/>
      <c r="N93" s="17"/>
      <c r="O93" s="17"/>
      <c r="P93" s="20">
        <f t="shared" si="3"/>
        <v>1250000</v>
      </c>
      <c r="Q93" s="17"/>
    </row>
    <row r="94" spans="1:17" ht="20.100000000000001" customHeight="1" x14ac:dyDescent="0.2">
      <c r="A94" s="21">
        <v>17</v>
      </c>
      <c r="B94" s="82" t="s">
        <v>369</v>
      </c>
      <c r="C94" s="83" t="s">
        <v>90</v>
      </c>
      <c r="D94" s="72" t="s">
        <v>376</v>
      </c>
      <c r="E94" s="73" t="s">
        <v>308</v>
      </c>
      <c r="F94" s="86">
        <v>7.06</v>
      </c>
      <c r="G94" s="86">
        <v>96</v>
      </c>
      <c r="H94" s="67" t="s">
        <v>34</v>
      </c>
      <c r="I94" s="19">
        <v>1250000</v>
      </c>
      <c r="J94" s="17"/>
      <c r="K94" s="17"/>
      <c r="L94" s="20">
        <f t="shared" si="2"/>
        <v>1250000</v>
      </c>
      <c r="M94" s="17"/>
      <c r="N94" s="17"/>
      <c r="O94" s="17"/>
      <c r="P94" s="20">
        <f t="shared" si="3"/>
        <v>1250000</v>
      </c>
      <c r="Q94" s="17"/>
    </row>
    <row r="95" spans="1:17" ht="20.100000000000001" customHeight="1" x14ac:dyDescent="0.2">
      <c r="A95" s="21">
        <v>18</v>
      </c>
      <c r="B95" s="82" t="s">
        <v>370</v>
      </c>
      <c r="C95" s="83" t="s">
        <v>209</v>
      </c>
      <c r="D95" s="72" t="s">
        <v>377</v>
      </c>
      <c r="E95" s="73" t="s">
        <v>308</v>
      </c>
      <c r="F95" s="86">
        <v>7.18</v>
      </c>
      <c r="G95" s="86">
        <v>95</v>
      </c>
      <c r="H95" s="67" t="s">
        <v>34</v>
      </c>
      <c r="I95" s="19">
        <v>1250000</v>
      </c>
      <c r="J95" s="17"/>
      <c r="K95" s="17"/>
      <c r="L95" s="20">
        <f t="shared" si="2"/>
        <v>1250000</v>
      </c>
      <c r="M95" s="17"/>
      <c r="N95" s="17"/>
      <c r="O95" s="17"/>
      <c r="P95" s="20">
        <f t="shared" si="3"/>
        <v>1250000</v>
      </c>
      <c r="Q95" s="17"/>
    </row>
    <row r="96" spans="1:17" ht="20.100000000000001" customHeight="1" x14ac:dyDescent="0.2">
      <c r="A96" s="21">
        <v>19</v>
      </c>
      <c r="B96" s="82" t="s">
        <v>371</v>
      </c>
      <c r="C96" s="83" t="s">
        <v>172</v>
      </c>
      <c r="D96" s="72" t="s">
        <v>378</v>
      </c>
      <c r="E96" s="73" t="s">
        <v>382</v>
      </c>
      <c r="F96" s="86">
        <v>7.61</v>
      </c>
      <c r="G96" s="86">
        <v>89</v>
      </c>
      <c r="H96" s="67" t="s">
        <v>34</v>
      </c>
      <c r="I96" s="19">
        <v>1250000</v>
      </c>
      <c r="J96" s="17"/>
      <c r="K96" s="17"/>
      <c r="L96" s="20">
        <f t="shared" si="2"/>
        <v>1250000</v>
      </c>
      <c r="M96" s="17"/>
      <c r="N96" s="17"/>
      <c r="O96" s="17"/>
      <c r="P96" s="20">
        <f t="shared" si="3"/>
        <v>1250000</v>
      </c>
      <c r="Q96" s="17"/>
    </row>
    <row r="97" spans="1:17" ht="20.100000000000001" customHeight="1" x14ac:dyDescent="0.2">
      <c r="A97" s="21">
        <v>20</v>
      </c>
      <c r="B97" s="82" t="s">
        <v>372</v>
      </c>
      <c r="C97" s="83" t="s">
        <v>373</v>
      </c>
      <c r="D97" s="72" t="s">
        <v>379</v>
      </c>
      <c r="E97" s="73" t="s">
        <v>308</v>
      </c>
      <c r="F97" s="86">
        <v>7.23</v>
      </c>
      <c r="G97" s="86">
        <v>84</v>
      </c>
      <c r="H97" s="67" t="s">
        <v>34</v>
      </c>
      <c r="I97" s="19">
        <v>1250000</v>
      </c>
      <c r="J97" s="17"/>
      <c r="K97" s="17"/>
      <c r="L97" s="20">
        <f t="shared" si="2"/>
        <v>1250000</v>
      </c>
      <c r="M97" s="17"/>
      <c r="N97" s="17"/>
      <c r="O97" s="17"/>
      <c r="P97" s="20">
        <f t="shared" si="3"/>
        <v>1250000</v>
      </c>
      <c r="Q97" s="17"/>
    </row>
    <row r="98" spans="1:17" ht="20.100000000000001" customHeight="1" x14ac:dyDescent="0.2">
      <c r="A98" s="21">
        <v>21</v>
      </c>
      <c r="B98" s="82" t="s">
        <v>374</v>
      </c>
      <c r="C98" s="83" t="s">
        <v>209</v>
      </c>
      <c r="D98" s="72" t="s">
        <v>380</v>
      </c>
      <c r="E98" s="73" t="s">
        <v>264</v>
      </c>
      <c r="F98" s="85">
        <v>7.9</v>
      </c>
      <c r="G98" s="86">
        <v>82</v>
      </c>
      <c r="H98" s="67" t="s">
        <v>34</v>
      </c>
      <c r="I98" s="19">
        <v>1250000</v>
      </c>
      <c r="J98" s="17"/>
      <c r="K98" s="17"/>
      <c r="L98" s="20">
        <f t="shared" si="2"/>
        <v>1250000</v>
      </c>
      <c r="M98" s="17"/>
      <c r="N98" s="17"/>
      <c r="O98" s="17"/>
      <c r="P98" s="20">
        <f t="shared" si="3"/>
        <v>1250000</v>
      </c>
      <c r="Q98" s="17"/>
    </row>
    <row r="99" spans="1:17" ht="20.100000000000001" customHeight="1" x14ac:dyDescent="0.2">
      <c r="A99" s="21">
        <v>22</v>
      </c>
      <c r="B99" s="82" t="s">
        <v>375</v>
      </c>
      <c r="C99" s="83" t="s">
        <v>174</v>
      </c>
      <c r="D99" s="72" t="s">
        <v>381</v>
      </c>
      <c r="E99" s="73" t="s">
        <v>264</v>
      </c>
      <c r="F99" s="86">
        <v>7.43</v>
      </c>
      <c r="G99" s="86">
        <v>82</v>
      </c>
      <c r="H99" s="67" t="s">
        <v>34</v>
      </c>
      <c r="I99" s="19">
        <v>1250000</v>
      </c>
      <c r="J99" s="17"/>
      <c r="K99" s="17"/>
      <c r="L99" s="20">
        <f t="shared" si="2"/>
        <v>1250000</v>
      </c>
      <c r="M99" s="17"/>
      <c r="N99" s="17"/>
      <c r="O99" s="17"/>
      <c r="P99" s="20">
        <f t="shared" si="3"/>
        <v>1250000</v>
      </c>
      <c r="Q99" s="17"/>
    </row>
    <row r="100" spans="1:17" ht="20.100000000000001" customHeight="1" x14ac:dyDescent="0.2">
      <c r="A100" s="21">
        <v>23</v>
      </c>
      <c r="B100" s="82" t="s">
        <v>334</v>
      </c>
      <c r="C100" s="83" t="s">
        <v>251</v>
      </c>
      <c r="D100" s="84" t="s">
        <v>356</v>
      </c>
      <c r="E100" s="73" t="s">
        <v>309</v>
      </c>
      <c r="F100" s="85">
        <v>8.3000000000000007</v>
      </c>
      <c r="G100" s="86">
        <v>79</v>
      </c>
      <c r="H100" s="67" t="s">
        <v>34</v>
      </c>
      <c r="I100" s="19">
        <v>1250000</v>
      </c>
      <c r="J100" s="17"/>
      <c r="K100" s="17"/>
      <c r="L100" s="20">
        <f>SUM(I100,K100)</f>
        <v>1250000</v>
      </c>
      <c r="M100" s="17"/>
      <c r="N100" s="17"/>
      <c r="O100" s="17"/>
      <c r="P100" s="20">
        <f>L100-O100</f>
        <v>1250000</v>
      </c>
      <c r="Q100" s="17"/>
    </row>
    <row r="101" spans="1:17" ht="20.100000000000001" customHeight="1" x14ac:dyDescent="0.2">
      <c r="A101" s="21">
        <v>24</v>
      </c>
      <c r="B101" s="82" t="s">
        <v>337</v>
      </c>
      <c r="C101" s="83" t="s">
        <v>209</v>
      </c>
      <c r="D101" s="84" t="s">
        <v>357</v>
      </c>
      <c r="E101" s="73" t="s">
        <v>309</v>
      </c>
      <c r="F101" s="86">
        <v>8.1199999999999992</v>
      </c>
      <c r="G101" s="86">
        <v>79</v>
      </c>
      <c r="H101" s="67" t="s">
        <v>34</v>
      </c>
      <c r="I101" s="19">
        <v>1250000</v>
      </c>
      <c r="J101" s="17"/>
      <c r="K101" s="17"/>
      <c r="L101" s="20">
        <f>SUM(I101,K101)</f>
        <v>1250000</v>
      </c>
      <c r="M101" s="17"/>
      <c r="N101" s="17"/>
      <c r="O101" s="17"/>
      <c r="P101" s="20">
        <f>L101-O101</f>
        <v>1250000</v>
      </c>
      <c r="Q101" s="17"/>
    </row>
    <row r="102" spans="1:17" ht="20.100000000000001" customHeight="1" x14ac:dyDescent="0.2">
      <c r="A102" s="21">
        <v>25</v>
      </c>
      <c r="B102" s="82" t="s">
        <v>338</v>
      </c>
      <c r="C102" s="83" t="s">
        <v>117</v>
      </c>
      <c r="D102" s="101" t="s">
        <v>358</v>
      </c>
      <c r="E102" s="73" t="s">
        <v>368</v>
      </c>
      <c r="F102" s="86">
        <v>8.0500000000000007</v>
      </c>
      <c r="G102" s="86">
        <v>79</v>
      </c>
      <c r="H102" s="67" t="s">
        <v>34</v>
      </c>
      <c r="I102" s="19">
        <v>1250000</v>
      </c>
      <c r="J102" s="17"/>
      <c r="K102" s="17"/>
      <c r="L102" s="20">
        <f>SUM(I102,K102)</f>
        <v>1250000</v>
      </c>
      <c r="M102" s="17"/>
      <c r="N102" s="17"/>
      <c r="O102" s="17"/>
      <c r="P102" s="20">
        <f>L102-O102</f>
        <v>1250000</v>
      </c>
      <c r="Q102" s="17"/>
    </row>
    <row r="103" spans="1:17" ht="20.100000000000001" customHeight="1" x14ac:dyDescent="0.2">
      <c r="A103" s="21">
        <v>26</v>
      </c>
      <c r="B103" s="82" t="s">
        <v>339</v>
      </c>
      <c r="C103" s="83" t="s">
        <v>253</v>
      </c>
      <c r="D103" s="84" t="s">
        <v>359</v>
      </c>
      <c r="E103" s="73" t="s">
        <v>309</v>
      </c>
      <c r="F103" s="86">
        <v>8.02</v>
      </c>
      <c r="G103" s="86">
        <v>79</v>
      </c>
      <c r="H103" s="67" t="s">
        <v>34</v>
      </c>
      <c r="I103" s="19">
        <v>1250000</v>
      </c>
      <c r="J103" s="17"/>
      <c r="K103" s="17"/>
      <c r="L103" s="20">
        <f>SUM(I103,K103)</f>
        <v>1250000</v>
      </c>
      <c r="M103" s="17"/>
      <c r="N103" s="17"/>
      <c r="O103" s="17"/>
      <c r="P103" s="20">
        <f>L103-O103</f>
        <v>1250000</v>
      </c>
      <c r="Q103" s="17"/>
    </row>
    <row r="104" spans="1:17" s="11" customFormat="1" ht="24.95" customHeight="1" x14ac:dyDescent="0.2">
      <c r="A104" s="9"/>
      <c r="B104" s="55" t="s">
        <v>38</v>
      </c>
      <c r="C104" s="27">
        <f>A103</f>
        <v>26</v>
      </c>
      <c r="D104" s="27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8">
        <f>SUM(P78:P103)</f>
        <v>32500000</v>
      </c>
      <c r="Q104" s="10"/>
    </row>
    <row r="105" spans="1:17" ht="24.95" customHeight="1" x14ac:dyDescent="0.25">
      <c r="B105" s="3" t="s">
        <v>722</v>
      </c>
    </row>
    <row r="106" spans="1:17" ht="18" customHeight="1" x14ac:dyDescent="0.25">
      <c r="P106" s="12" t="s">
        <v>195</v>
      </c>
    </row>
    <row r="107" spans="1:17" ht="18" customHeight="1" x14ac:dyDescent="0.25">
      <c r="B107" s="77" t="s">
        <v>21</v>
      </c>
      <c r="I107" s="77" t="s">
        <v>23</v>
      </c>
      <c r="P107" s="77" t="s">
        <v>22</v>
      </c>
    </row>
    <row r="108" spans="1:17" ht="18" customHeight="1" x14ac:dyDescent="0.2"/>
    <row r="109" spans="1:17" s="94" customFormat="1" ht="18" customHeight="1" x14ac:dyDescent="0.2">
      <c r="A109" s="100"/>
      <c r="B109" s="80" t="s">
        <v>52</v>
      </c>
      <c r="C109" s="100"/>
      <c r="D109" s="100"/>
      <c r="E109" s="100"/>
      <c r="F109" s="100"/>
      <c r="G109" s="100"/>
      <c r="H109" s="100"/>
      <c r="I109" s="80" t="s">
        <v>52</v>
      </c>
      <c r="J109" s="100"/>
      <c r="K109" s="100"/>
      <c r="L109" s="100"/>
      <c r="M109" s="100"/>
      <c r="N109" s="100"/>
      <c r="O109" s="100"/>
      <c r="P109" s="80" t="s">
        <v>52</v>
      </c>
      <c r="Q109" s="100"/>
    </row>
    <row r="110" spans="1:17" ht="18" customHeight="1" x14ac:dyDescent="0.2"/>
    <row r="111" spans="1:17" ht="18" customHeight="1" x14ac:dyDescent="0.2"/>
    <row r="112" spans="1:17" ht="18" customHeight="1" x14ac:dyDescent="0.25">
      <c r="B112" s="78" t="s">
        <v>100</v>
      </c>
      <c r="I112" s="78" t="s">
        <v>36</v>
      </c>
      <c r="P112" s="78" t="s">
        <v>37</v>
      </c>
    </row>
    <row r="113" spans="2:16" ht="18" customHeight="1" x14ac:dyDescent="0.25">
      <c r="B113" s="78"/>
      <c r="I113" s="78"/>
      <c r="P113" s="78"/>
    </row>
    <row r="114" spans="2:16" ht="18" customHeight="1" x14ac:dyDescent="0.2"/>
    <row r="115" spans="2:16" ht="18" customHeight="1" x14ac:dyDescent="0.2"/>
    <row r="116" spans="2:16" ht="18" customHeight="1" x14ac:dyDescent="0.2"/>
    <row r="117" spans="2:16" ht="18" customHeight="1" x14ac:dyDescent="0.2"/>
    <row r="118" spans="2:16" ht="18" customHeight="1" x14ac:dyDescent="0.2"/>
    <row r="119" spans="2:16" ht="18" customHeight="1" x14ac:dyDescent="0.2"/>
    <row r="120" spans="2:16" ht="18" customHeight="1" x14ac:dyDescent="0.2"/>
    <row r="121" spans="2:16" ht="18" customHeight="1" x14ac:dyDescent="0.2"/>
    <row r="122" spans="2:16" ht="18" customHeight="1" x14ac:dyDescent="0.2"/>
    <row r="123" spans="2:16" ht="18" customHeight="1" x14ac:dyDescent="0.2"/>
    <row r="124" spans="2:16" ht="18" customHeight="1" x14ac:dyDescent="0.2"/>
    <row r="125" spans="2:16" ht="18" customHeight="1" x14ac:dyDescent="0.2"/>
    <row r="126" spans="2:16" ht="18" customHeight="1" x14ac:dyDescent="0.2"/>
    <row r="127" spans="2:16" ht="18" customHeight="1" x14ac:dyDescent="0.2"/>
    <row r="128" spans="2:16" ht="18" customHeight="1" x14ac:dyDescent="0.2"/>
    <row r="129" ht="18" customHeight="1" x14ac:dyDescent="0.2"/>
    <row r="130" ht="18" customHeight="1" x14ac:dyDescent="0.2"/>
    <row r="131" ht="18" customHeight="1" x14ac:dyDescent="0.2"/>
    <row r="132" ht="18" customHeight="1" x14ac:dyDescent="0.2"/>
    <row r="133" ht="18" customHeight="1" x14ac:dyDescent="0.2"/>
    <row r="134" ht="18" customHeight="1" x14ac:dyDescent="0.2"/>
    <row r="135" ht="18" customHeight="1" x14ac:dyDescent="0.2"/>
    <row r="136" ht="18" customHeight="1" x14ac:dyDescent="0.2"/>
    <row r="137" ht="18" customHeight="1" x14ac:dyDescent="0.2"/>
    <row r="138" ht="18" customHeight="1" x14ac:dyDescent="0.2"/>
    <row r="139" ht="18" customHeight="1" x14ac:dyDescent="0.2"/>
  </sheetData>
  <sortState ref="A168:Q194">
    <sortCondition descending="1" ref="G168:G194"/>
  </sortState>
  <mergeCells count="72">
    <mergeCell ref="A70:D70"/>
    <mergeCell ref="A72:Q72"/>
    <mergeCell ref="A75:A76"/>
    <mergeCell ref="B75:C76"/>
    <mergeCell ref="D75:D76"/>
    <mergeCell ref="E75:E76"/>
    <mergeCell ref="F75:F76"/>
    <mergeCell ref="B77:C77"/>
    <mergeCell ref="H75:H76"/>
    <mergeCell ref="I75:I76"/>
    <mergeCell ref="J75:K75"/>
    <mergeCell ref="L75:L76"/>
    <mergeCell ref="G75:G76"/>
    <mergeCell ref="Q75:Q76"/>
    <mergeCell ref="M75:O75"/>
    <mergeCell ref="P75:P76"/>
    <mergeCell ref="A7:Q7"/>
    <mergeCell ref="A8:Q8"/>
    <mergeCell ref="A10:A11"/>
    <mergeCell ref="B10:C11"/>
    <mergeCell ref="D10:D11"/>
    <mergeCell ref="E10:E11"/>
    <mergeCell ref="F10:F11"/>
    <mergeCell ref="J67:Q67"/>
    <mergeCell ref="H39:H40"/>
    <mergeCell ref="I39:I40"/>
    <mergeCell ref="J39:K39"/>
    <mergeCell ref="L39:L40"/>
    <mergeCell ref="M39:O39"/>
    <mergeCell ref="I10:I11"/>
    <mergeCell ref="J10:K10"/>
    <mergeCell ref="L10:L11"/>
    <mergeCell ref="M10:O10"/>
    <mergeCell ref="P10:P11"/>
    <mergeCell ref="A1:D1"/>
    <mergeCell ref="J1:Q1"/>
    <mergeCell ref="A2:D2"/>
    <mergeCell ref="J2:Q2"/>
    <mergeCell ref="A3:D3"/>
    <mergeCell ref="J3:Q3"/>
    <mergeCell ref="A4:D4"/>
    <mergeCell ref="A5:D5"/>
    <mergeCell ref="Q10:Q11"/>
    <mergeCell ref="B12:C12"/>
    <mergeCell ref="A37:Q37"/>
    <mergeCell ref="G10:G11"/>
    <mergeCell ref="H10:H11"/>
    <mergeCell ref="A33:D33"/>
    <mergeCell ref="A34:D34"/>
    <mergeCell ref="A36:Q36"/>
    <mergeCell ref="A30:D30"/>
    <mergeCell ref="J30:Q30"/>
    <mergeCell ref="A31:D31"/>
    <mergeCell ref="J31:Q31"/>
    <mergeCell ref="A32:D32"/>
    <mergeCell ref="J32:Q32"/>
    <mergeCell ref="G39:G40"/>
    <mergeCell ref="A73:Q73"/>
    <mergeCell ref="Q39:Q40"/>
    <mergeCell ref="B41:C41"/>
    <mergeCell ref="A66:D66"/>
    <mergeCell ref="J66:Q66"/>
    <mergeCell ref="A67:D67"/>
    <mergeCell ref="A39:A40"/>
    <mergeCell ref="B39:C40"/>
    <mergeCell ref="D39:D40"/>
    <mergeCell ref="E39:E40"/>
    <mergeCell ref="F39:F40"/>
    <mergeCell ref="P39:P40"/>
    <mergeCell ref="A68:D68"/>
    <mergeCell ref="J68:Q68"/>
    <mergeCell ref="A69:D69"/>
  </mergeCells>
  <conditionalFormatting sqref="G13:G15 G100:G103">
    <cfRule type="cellIs" dxfId="123" priority="115" stopIfTrue="1" operator="lessThan">
      <formula>30</formula>
    </cfRule>
    <cfRule type="cellIs" dxfId="122" priority="116" stopIfTrue="1" operator="lessThan">
      <formula>50</formula>
    </cfRule>
    <cfRule type="cellIs" dxfId="121" priority="117" stopIfTrue="1" operator="notBetween">
      <formula>70</formula>
      <formula>"&lt;70"</formula>
    </cfRule>
  </conditionalFormatting>
  <conditionalFormatting sqref="F13:F15 F100:F103">
    <cfRule type="cellIs" dxfId="120" priority="112" stopIfTrue="1" operator="lessThan">
      <formula>3</formula>
    </cfRule>
    <cfRule type="cellIs" dxfId="119" priority="113" stopIfTrue="1" operator="lessThan">
      <formula>5</formula>
    </cfRule>
    <cfRule type="cellIs" dxfId="118" priority="114" stopIfTrue="1" operator="notBetween">
      <formula>7</formula>
      <formula>"&lt;7"</formula>
    </cfRule>
  </conditionalFormatting>
  <conditionalFormatting sqref="G42:G56">
    <cfRule type="cellIs" dxfId="117" priority="61" stopIfTrue="1" operator="lessThan">
      <formula>30</formula>
    </cfRule>
    <cfRule type="cellIs" dxfId="116" priority="62" stopIfTrue="1" operator="lessThan">
      <formula>50</formula>
    </cfRule>
    <cfRule type="cellIs" dxfId="115" priority="63" stopIfTrue="1" operator="notBetween">
      <formula>70</formula>
      <formula>"&lt;70"</formula>
    </cfRule>
  </conditionalFormatting>
  <conditionalFormatting sqref="F42:F56">
    <cfRule type="cellIs" dxfId="114" priority="58" stopIfTrue="1" operator="lessThan">
      <formula>3</formula>
    </cfRule>
    <cfRule type="cellIs" dxfId="113" priority="59" stopIfTrue="1" operator="lessThan">
      <formula>5</formula>
    </cfRule>
    <cfRule type="cellIs" dxfId="112" priority="60" stopIfTrue="1" operator="notBetween">
      <formula>7</formula>
      <formula>"&lt;7"</formula>
    </cfRule>
  </conditionalFormatting>
  <conditionalFormatting sqref="G78:G93">
    <cfRule type="cellIs" dxfId="111" priority="40" stopIfTrue="1" operator="lessThan">
      <formula>30</formula>
    </cfRule>
    <cfRule type="cellIs" dxfId="110" priority="41" stopIfTrue="1" operator="lessThan">
      <formula>50</formula>
    </cfRule>
    <cfRule type="cellIs" dxfId="109" priority="42" stopIfTrue="1" operator="notBetween">
      <formula>70</formula>
      <formula>"&lt;70"</formula>
    </cfRule>
  </conditionalFormatting>
  <conditionalFormatting sqref="F78:F93">
    <cfRule type="cellIs" dxfId="108" priority="37" stopIfTrue="1" operator="lessThan">
      <formula>3</formula>
    </cfRule>
    <cfRule type="cellIs" dxfId="107" priority="38" stopIfTrue="1" operator="lessThan">
      <formula>5</formula>
    </cfRule>
    <cfRule type="cellIs" dxfId="106" priority="39" stopIfTrue="1" operator="notBetween">
      <formula>7</formula>
      <formula>"&lt;7"</formula>
    </cfRule>
  </conditionalFormatting>
  <conditionalFormatting sqref="G94:G99">
    <cfRule type="cellIs" dxfId="105" priority="10" stopIfTrue="1" operator="lessThan">
      <formula>30</formula>
    </cfRule>
    <cfRule type="cellIs" dxfId="104" priority="11" stopIfTrue="1" operator="lessThan">
      <formula>50</formula>
    </cfRule>
    <cfRule type="cellIs" dxfId="103" priority="12" stopIfTrue="1" operator="notBetween">
      <formula>70</formula>
      <formula>"&lt;70"</formula>
    </cfRule>
  </conditionalFormatting>
  <conditionalFormatting sqref="F94:F99">
    <cfRule type="cellIs" dxfId="102" priority="7" stopIfTrue="1" operator="lessThan">
      <formula>3</formula>
    </cfRule>
    <cfRule type="cellIs" dxfId="101" priority="8" stopIfTrue="1" operator="lessThan">
      <formula>5</formula>
    </cfRule>
    <cfRule type="cellIs" dxfId="100" priority="9" stopIfTrue="1" operator="notBetween">
      <formula>7</formula>
      <formula>"&lt;7"</formula>
    </cfRule>
  </conditionalFormatting>
  <pageMargins left="0.5" right="0.25" top="0.3" bottom="0.5" header="0" footer="0.25"/>
  <pageSetup paperSize="9" scale="9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5"/>
  <sheetViews>
    <sheetView view="pageBreakPreview" zoomScaleNormal="100" workbookViewId="0">
      <selection activeCell="L29" sqref="L29"/>
    </sheetView>
  </sheetViews>
  <sheetFormatPr defaultRowHeight="12.75" x14ac:dyDescent="0.2"/>
  <cols>
    <col min="1" max="1" width="6.7109375" style="1" customWidth="1"/>
    <col min="2" max="2" width="16.7109375" style="1" customWidth="1"/>
    <col min="3" max="3" width="8.7109375" style="1" customWidth="1"/>
    <col min="4" max="4" width="9.7109375" style="1" customWidth="1"/>
    <col min="5" max="5" width="10.7109375" style="1" customWidth="1"/>
    <col min="6" max="8" width="6.7109375" style="1" customWidth="1"/>
    <col min="9" max="9" width="10.7109375" style="1" customWidth="1"/>
    <col min="10" max="10" width="6.7109375" style="1" hidden="1" customWidth="1"/>
    <col min="11" max="11" width="7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8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8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8" customHeight="1" x14ac:dyDescent="0.25">
      <c r="A4" s="123" t="s">
        <v>103</v>
      </c>
      <c r="B4" s="123"/>
      <c r="C4" s="123"/>
      <c r="D4" s="123"/>
      <c r="E4" s="13"/>
      <c r="F4" s="13"/>
      <c r="G4" s="13"/>
      <c r="P4" s="97"/>
    </row>
    <row r="5" spans="1:17" ht="18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18" customHeight="1" x14ac:dyDescent="0.2"/>
    <row r="7" spans="1:17" ht="30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4.95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8" customHeight="1" x14ac:dyDescent="0.25">
      <c r="Q9" s="3"/>
    </row>
    <row r="10" spans="1:17" ht="35.1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21" t="s">
        <v>74</v>
      </c>
      <c r="G10" s="109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20.100000000000001" customHeight="1" x14ac:dyDescent="0.25">
      <c r="A11" s="112"/>
      <c r="B11" s="117"/>
      <c r="C11" s="118"/>
      <c r="D11" s="120"/>
      <c r="E11" s="120"/>
      <c r="F11" s="122"/>
      <c r="G11" s="110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20.100000000000001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9.950000000000003" customHeight="1" x14ac:dyDescent="0.2">
      <c r="A13" s="21">
        <v>1</v>
      </c>
      <c r="B13" s="82" t="s">
        <v>386</v>
      </c>
      <c r="C13" s="83" t="s">
        <v>59</v>
      </c>
      <c r="D13" s="72" t="s">
        <v>387</v>
      </c>
      <c r="E13" s="73" t="s">
        <v>388</v>
      </c>
      <c r="F13" s="85">
        <v>8.0500000000000007</v>
      </c>
      <c r="G13" s="86">
        <v>82</v>
      </c>
      <c r="H13" s="67" t="s">
        <v>35</v>
      </c>
      <c r="I13" s="20">
        <v>2125000</v>
      </c>
      <c r="J13" s="17"/>
      <c r="K13" s="17"/>
      <c r="L13" s="20">
        <f>SUM(I13,K13)</f>
        <v>2125000</v>
      </c>
      <c r="M13" s="17"/>
      <c r="N13" s="17"/>
      <c r="O13" s="17"/>
      <c r="P13" s="20">
        <f>L13-O13</f>
        <v>2125000</v>
      </c>
      <c r="Q13" s="17"/>
    </row>
    <row r="14" spans="1:17" s="11" customFormat="1" ht="39.950000000000003" customHeight="1" x14ac:dyDescent="0.2">
      <c r="A14" s="9"/>
      <c r="B14" s="55" t="s">
        <v>38</v>
      </c>
      <c r="C14" s="27">
        <f>A13</f>
        <v>1</v>
      </c>
      <c r="D14" s="2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8">
        <f>SUM(P13:P13)</f>
        <v>2125000</v>
      </c>
      <c r="Q14" s="10"/>
    </row>
    <row r="15" spans="1:17" ht="39.950000000000003" customHeight="1" x14ac:dyDescent="0.25">
      <c r="B15" s="3" t="s">
        <v>202</v>
      </c>
    </row>
    <row r="16" spans="1:17" ht="18" customHeight="1" x14ac:dyDescent="0.25">
      <c r="P16" s="12" t="s">
        <v>196</v>
      </c>
    </row>
    <row r="17" spans="1:17" ht="18" customHeight="1" x14ac:dyDescent="0.25">
      <c r="B17" s="98" t="s">
        <v>21</v>
      </c>
      <c r="I17" s="98" t="s">
        <v>23</v>
      </c>
      <c r="P17" s="98" t="s">
        <v>22</v>
      </c>
    </row>
    <row r="18" spans="1:17" ht="18" customHeight="1" x14ac:dyDescent="0.2"/>
    <row r="19" spans="1:17" s="94" customFormat="1" ht="18" customHeight="1" x14ac:dyDescent="0.2">
      <c r="A19" s="100"/>
      <c r="B19" s="80" t="s">
        <v>52</v>
      </c>
      <c r="C19" s="100"/>
      <c r="D19" s="100"/>
      <c r="E19" s="100"/>
      <c r="F19" s="100"/>
      <c r="G19" s="100"/>
      <c r="H19" s="100"/>
      <c r="I19" s="80" t="s">
        <v>52</v>
      </c>
      <c r="J19" s="100"/>
      <c r="K19" s="100"/>
      <c r="L19" s="100"/>
      <c r="M19" s="100"/>
      <c r="N19" s="100"/>
      <c r="O19" s="100"/>
      <c r="P19" s="80" t="s">
        <v>52</v>
      </c>
      <c r="Q19" s="100"/>
    </row>
    <row r="20" spans="1:17" ht="18" customHeight="1" x14ac:dyDescent="0.2"/>
    <row r="21" spans="1:17" ht="18" customHeight="1" x14ac:dyDescent="0.2"/>
    <row r="22" spans="1:17" ht="18" customHeight="1" x14ac:dyDescent="0.25">
      <c r="B22" s="99" t="s">
        <v>100</v>
      </c>
      <c r="I22" s="99" t="s">
        <v>36</v>
      </c>
      <c r="P22" s="99" t="s">
        <v>37</v>
      </c>
    </row>
    <row r="23" spans="1:17" ht="18" customHeight="1" x14ac:dyDescent="0.25">
      <c r="B23" s="99"/>
      <c r="I23" s="99"/>
      <c r="P23" s="99"/>
    </row>
    <row r="24" spans="1:17" ht="18" customHeight="1" x14ac:dyDescent="0.25">
      <c r="B24" s="99"/>
      <c r="I24" s="99"/>
      <c r="P24" s="99"/>
    </row>
    <row r="25" spans="1:17" ht="18" customHeight="1" x14ac:dyDescent="0.25">
      <c r="B25" s="99"/>
      <c r="I25" s="99"/>
      <c r="P25" s="99"/>
    </row>
    <row r="26" spans="1:17" ht="20.100000000000001" customHeight="1" x14ac:dyDescent="0.2"/>
    <row r="27" spans="1:17" ht="20.100000000000001" customHeight="1" x14ac:dyDescent="0.2"/>
    <row r="28" spans="1:17" ht="18" customHeight="1" x14ac:dyDescent="0.2"/>
    <row r="29" spans="1:17" ht="18" customHeight="1" x14ac:dyDescent="0.2"/>
    <row r="30" spans="1:17" ht="18" customHeight="1" x14ac:dyDescent="0.2"/>
    <row r="31" spans="1:17" ht="18" customHeight="1" x14ac:dyDescent="0.2"/>
    <row r="32" spans="1:17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</sheetData>
  <mergeCells count="24">
    <mergeCell ref="A1:D1"/>
    <mergeCell ref="J1:Q1"/>
    <mergeCell ref="A2:D2"/>
    <mergeCell ref="J2:Q2"/>
    <mergeCell ref="A3:D3"/>
    <mergeCell ref="J3:Q3"/>
    <mergeCell ref="A4:D4"/>
    <mergeCell ref="A5:D5"/>
    <mergeCell ref="A7:Q7"/>
    <mergeCell ref="A8:Q8"/>
    <mergeCell ref="A10:A11"/>
    <mergeCell ref="B10:C11"/>
    <mergeCell ref="D10:D11"/>
    <mergeCell ref="E10:E11"/>
    <mergeCell ref="F10:F11"/>
    <mergeCell ref="G10:G11"/>
    <mergeCell ref="H10:H11"/>
    <mergeCell ref="I10:I11"/>
    <mergeCell ref="J10:K10"/>
    <mergeCell ref="L10:L11"/>
    <mergeCell ref="M10:O10"/>
    <mergeCell ref="P10:P11"/>
    <mergeCell ref="Q10:Q11"/>
    <mergeCell ref="B12:C12"/>
  </mergeCells>
  <phoneticPr fontId="9" type="noConversion"/>
  <conditionalFormatting sqref="G13">
    <cfRule type="cellIs" dxfId="99" priority="40" stopIfTrue="1" operator="lessThan">
      <formula>30</formula>
    </cfRule>
    <cfRule type="cellIs" dxfId="98" priority="41" stopIfTrue="1" operator="lessThan">
      <formula>50</formula>
    </cfRule>
    <cfRule type="cellIs" dxfId="97" priority="42" stopIfTrue="1" operator="notBetween">
      <formula>70</formula>
      <formula>"&lt;70"</formula>
    </cfRule>
  </conditionalFormatting>
  <conditionalFormatting sqref="F13">
    <cfRule type="cellIs" dxfId="96" priority="37" stopIfTrue="1" operator="lessThan">
      <formula>3</formula>
    </cfRule>
    <cfRule type="cellIs" dxfId="95" priority="38" stopIfTrue="1" operator="lessThan">
      <formula>5</formula>
    </cfRule>
    <cfRule type="cellIs" dxfId="94" priority="39" stopIfTrue="1" operator="notBetween">
      <formula>7</formula>
      <formula>"&lt;7"</formula>
    </cfRule>
  </conditionalFormatting>
  <pageMargins left="0.5" right="0.25" top="0.5" bottom="0.5" header="0" footer="0.25"/>
  <pageSetup paperSize="9" scale="95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7"/>
  <sheetViews>
    <sheetView view="pageBreakPreview" topLeftCell="A24" zoomScaleNormal="100" workbookViewId="0">
      <selection activeCell="P42" activeCellId="1" sqref="P14 P42"/>
    </sheetView>
  </sheetViews>
  <sheetFormatPr defaultRowHeight="12.75" x14ac:dyDescent="0.2"/>
  <cols>
    <col min="1" max="1" width="5.7109375" style="1" customWidth="1"/>
    <col min="2" max="2" width="18.7109375" style="1" customWidth="1"/>
    <col min="3" max="3" width="7.7109375" style="1" customWidth="1"/>
    <col min="4" max="4" width="9.7109375" style="1" customWidth="1"/>
    <col min="5" max="5" width="10.7109375" style="1" customWidth="1"/>
    <col min="6" max="7" width="6.7109375" style="1" customWidth="1"/>
    <col min="8" max="8" width="8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8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8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8" customHeight="1" x14ac:dyDescent="0.25">
      <c r="A4" s="123" t="s">
        <v>42</v>
      </c>
      <c r="B4" s="123"/>
      <c r="C4" s="123"/>
      <c r="D4" s="123"/>
      <c r="E4" s="13"/>
      <c r="F4" s="13"/>
      <c r="G4" s="13"/>
      <c r="P4" s="4"/>
    </row>
    <row r="5" spans="1:17" ht="18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18" customHeight="1" x14ac:dyDescent="0.2"/>
    <row r="7" spans="1:17" ht="30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4.95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8" customHeight="1" x14ac:dyDescent="0.25">
      <c r="Q9" s="3"/>
    </row>
    <row r="10" spans="1:17" ht="30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21" t="s">
        <v>74</v>
      </c>
      <c r="G10" s="109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20.100000000000001" customHeight="1" x14ac:dyDescent="0.25">
      <c r="A11" s="112"/>
      <c r="B11" s="117"/>
      <c r="C11" s="118"/>
      <c r="D11" s="120"/>
      <c r="E11" s="120"/>
      <c r="F11" s="122"/>
      <c r="G11" s="110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18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9.950000000000003" customHeight="1" x14ac:dyDescent="0.2">
      <c r="A13" s="21">
        <v>1</v>
      </c>
      <c r="B13" s="82" t="s">
        <v>389</v>
      </c>
      <c r="C13" s="83" t="s">
        <v>390</v>
      </c>
      <c r="D13" s="72" t="s">
        <v>391</v>
      </c>
      <c r="E13" s="73" t="s">
        <v>392</v>
      </c>
      <c r="F13" s="85">
        <v>9.1</v>
      </c>
      <c r="G13" s="86">
        <v>90</v>
      </c>
      <c r="H13" s="67" t="s">
        <v>118</v>
      </c>
      <c r="I13" s="19">
        <v>2750000</v>
      </c>
      <c r="J13" s="17"/>
      <c r="K13" s="17"/>
      <c r="L13" s="20">
        <f>SUM(I13,K13)</f>
        <v>2750000</v>
      </c>
      <c r="M13" s="17"/>
      <c r="N13" s="17"/>
      <c r="O13" s="17"/>
      <c r="P13" s="20">
        <f>L13-O13</f>
        <v>2750000</v>
      </c>
      <c r="Q13" s="17"/>
    </row>
    <row r="14" spans="1:17" s="11" customFormat="1" ht="39.950000000000003" customHeight="1" x14ac:dyDescent="0.2">
      <c r="A14" s="9"/>
      <c r="B14" s="55" t="s">
        <v>38</v>
      </c>
      <c r="C14" s="27">
        <f>A13</f>
        <v>1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8">
        <f>SUM(P13:P13)</f>
        <v>2750000</v>
      </c>
      <c r="Q14" s="10"/>
    </row>
    <row r="15" spans="1:17" ht="39.950000000000003" customHeight="1" x14ac:dyDescent="0.25">
      <c r="B15" s="3" t="s">
        <v>122</v>
      </c>
    </row>
    <row r="16" spans="1:17" ht="18" customHeight="1" x14ac:dyDescent="0.25">
      <c r="P16" s="12" t="s">
        <v>101</v>
      </c>
    </row>
    <row r="17" spans="1:17" ht="18" customHeight="1" x14ac:dyDescent="0.25">
      <c r="B17" s="6" t="s">
        <v>21</v>
      </c>
      <c r="I17" s="6" t="s">
        <v>23</v>
      </c>
      <c r="P17" s="6" t="s">
        <v>22</v>
      </c>
    </row>
    <row r="18" spans="1:17" ht="18" customHeight="1" x14ac:dyDescent="0.2">
      <c r="B18" s="5"/>
      <c r="I18" s="5"/>
      <c r="P18" s="5"/>
    </row>
    <row r="19" spans="1:17" s="75" customFormat="1" ht="18" customHeight="1" x14ac:dyDescent="0.2">
      <c r="B19" s="80" t="s">
        <v>52</v>
      </c>
      <c r="I19" s="80" t="s">
        <v>52</v>
      </c>
      <c r="P19" s="80" t="s">
        <v>52</v>
      </c>
    </row>
    <row r="20" spans="1:17" ht="18" customHeight="1" x14ac:dyDescent="0.2"/>
    <row r="21" spans="1:17" ht="18" customHeight="1" x14ac:dyDescent="0.2"/>
    <row r="22" spans="1:17" ht="18" customHeight="1" x14ac:dyDescent="0.25">
      <c r="B22" s="53" t="s">
        <v>100</v>
      </c>
      <c r="I22" s="53" t="s">
        <v>36</v>
      </c>
      <c r="P22" s="53" t="s">
        <v>37</v>
      </c>
    </row>
    <row r="23" spans="1:17" ht="18" customHeight="1" x14ac:dyDescent="0.2"/>
    <row r="24" spans="1:17" ht="18" customHeight="1" x14ac:dyDescent="0.2"/>
    <row r="25" spans="1:17" ht="18" customHeight="1" x14ac:dyDescent="0.2"/>
    <row r="26" spans="1:17" ht="18" customHeight="1" x14ac:dyDescent="0.2"/>
    <row r="27" spans="1:17" ht="18" customHeight="1" x14ac:dyDescent="0.25">
      <c r="A27" s="123" t="s">
        <v>24</v>
      </c>
      <c r="B27" s="123"/>
      <c r="C27" s="123"/>
      <c r="D27" s="123"/>
      <c r="E27" s="13"/>
      <c r="F27" s="13"/>
      <c r="G27" s="13"/>
      <c r="J27" s="124" t="s">
        <v>29</v>
      </c>
      <c r="K27" s="124"/>
      <c r="L27" s="124"/>
      <c r="M27" s="124"/>
      <c r="N27" s="124"/>
      <c r="O27" s="124"/>
      <c r="P27" s="124"/>
      <c r="Q27" s="124"/>
    </row>
    <row r="28" spans="1:17" ht="18" customHeight="1" x14ac:dyDescent="0.25">
      <c r="A28" s="124" t="s">
        <v>53</v>
      </c>
      <c r="B28" s="124"/>
      <c r="C28" s="124"/>
      <c r="D28" s="124"/>
      <c r="E28" s="14"/>
      <c r="F28" s="14"/>
      <c r="G28" s="14"/>
      <c r="J28" s="125" t="s">
        <v>45</v>
      </c>
      <c r="K28" s="125"/>
      <c r="L28" s="125"/>
      <c r="M28" s="125"/>
      <c r="N28" s="125"/>
      <c r="O28" s="125"/>
      <c r="P28" s="125"/>
      <c r="Q28" s="125"/>
    </row>
    <row r="29" spans="1:17" ht="18" customHeight="1" x14ac:dyDescent="0.25">
      <c r="A29" s="124" t="s">
        <v>54</v>
      </c>
      <c r="B29" s="124"/>
      <c r="C29" s="124"/>
      <c r="D29" s="124"/>
      <c r="E29" s="14"/>
      <c r="F29" s="14"/>
      <c r="G29" s="14"/>
      <c r="J29" s="123"/>
      <c r="K29" s="123"/>
      <c r="L29" s="123"/>
      <c r="M29" s="123"/>
      <c r="N29" s="123"/>
      <c r="O29" s="123"/>
      <c r="P29" s="123"/>
      <c r="Q29" s="123"/>
    </row>
    <row r="30" spans="1:17" ht="18" customHeight="1" x14ac:dyDescent="0.25">
      <c r="A30" s="123" t="s">
        <v>42</v>
      </c>
      <c r="B30" s="123"/>
      <c r="C30" s="123"/>
      <c r="D30" s="123"/>
      <c r="E30" s="13"/>
      <c r="F30" s="13"/>
      <c r="G30" s="13"/>
      <c r="P30" s="4"/>
    </row>
    <row r="31" spans="1:17" ht="18" customHeight="1" x14ac:dyDescent="0.25">
      <c r="A31" s="123" t="s">
        <v>32</v>
      </c>
      <c r="B31" s="123"/>
      <c r="C31" s="123"/>
      <c r="D31" s="123"/>
      <c r="E31" s="15"/>
      <c r="F31" s="15"/>
      <c r="G31" s="15"/>
    </row>
    <row r="32" spans="1:17" ht="9.9499999999999993" customHeight="1" x14ac:dyDescent="0.2"/>
    <row r="33" spans="1:17" ht="30" customHeight="1" x14ac:dyDescent="0.3">
      <c r="A33" s="128" t="s">
        <v>33</v>
      </c>
      <c r="B33" s="128"/>
      <c r="C33" s="128"/>
      <c r="D33" s="128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28"/>
      <c r="P33" s="128"/>
      <c r="Q33" s="128"/>
    </row>
    <row r="34" spans="1:17" ht="24.95" customHeight="1" x14ac:dyDescent="0.3">
      <c r="A34" s="129" t="s">
        <v>192</v>
      </c>
      <c r="B34" s="129"/>
      <c r="C34" s="129"/>
      <c r="D34" s="129"/>
      <c r="E34" s="129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</row>
    <row r="35" spans="1:17" ht="9.9499999999999993" customHeight="1" x14ac:dyDescent="0.25">
      <c r="Q35" s="3"/>
    </row>
    <row r="36" spans="1:17" ht="30" customHeight="1" x14ac:dyDescent="0.2">
      <c r="A36" s="111" t="s">
        <v>0</v>
      </c>
      <c r="B36" s="115" t="s">
        <v>1</v>
      </c>
      <c r="C36" s="116"/>
      <c r="D36" s="119" t="s">
        <v>2</v>
      </c>
      <c r="E36" s="119" t="s">
        <v>28</v>
      </c>
      <c r="F36" s="121" t="s">
        <v>74</v>
      </c>
      <c r="G36" s="109" t="s">
        <v>75</v>
      </c>
      <c r="H36" s="111" t="s">
        <v>3</v>
      </c>
      <c r="I36" s="111" t="s">
        <v>4</v>
      </c>
      <c r="J36" s="106" t="s">
        <v>5</v>
      </c>
      <c r="K36" s="108"/>
      <c r="L36" s="113" t="s">
        <v>8</v>
      </c>
      <c r="M36" s="106" t="s">
        <v>9</v>
      </c>
      <c r="N36" s="107"/>
      <c r="O36" s="108"/>
      <c r="P36" s="111" t="s">
        <v>13</v>
      </c>
      <c r="Q36" s="119" t="s">
        <v>14</v>
      </c>
    </row>
    <row r="37" spans="1:17" ht="20.100000000000001" customHeight="1" x14ac:dyDescent="0.25">
      <c r="A37" s="112"/>
      <c r="B37" s="117"/>
      <c r="C37" s="118"/>
      <c r="D37" s="120"/>
      <c r="E37" s="120"/>
      <c r="F37" s="122"/>
      <c r="G37" s="110"/>
      <c r="H37" s="112"/>
      <c r="I37" s="112"/>
      <c r="J37" s="7" t="s">
        <v>6</v>
      </c>
      <c r="K37" s="7" t="s">
        <v>7</v>
      </c>
      <c r="L37" s="114"/>
      <c r="M37" s="8" t="s">
        <v>10</v>
      </c>
      <c r="N37" s="8" t="s">
        <v>11</v>
      </c>
      <c r="O37" s="7" t="s">
        <v>12</v>
      </c>
      <c r="P37" s="112"/>
      <c r="Q37" s="120"/>
    </row>
    <row r="38" spans="1:17" ht="15" customHeight="1" x14ac:dyDescent="0.2">
      <c r="A38" s="16" t="s">
        <v>15</v>
      </c>
      <c r="B38" s="126" t="s">
        <v>16</v>
      </c>
      <c r="C38" s="127"/>
      <c r="D38" s="16" t="s">
        <v>17</v>
      </c>
      <c r="E38" s="16"/>
      <c r="F38" s="16"/>
      <c r="G38" s="16"/>
      <c r="H38" s="16" t="s">
        <v>18</v>
      </c>
      <c r="I38" s="16">
        <v>1</v>
      </c>
      <c r="J38" s="16">
        <v>2</v>
      </c>
      <c r="K38" s="16">
        <v>3</v>
      </c>
      <c r="L38" s="16">
        <v>4</v>
      </c>
      <c r="M38" s="16">
        <v>5</v>
      </c>
      <c r="N38" s="16">
        <v>6</v>
      </c>
      <c r="O38" s="16">
        <v>7</v>
      </c>
      <c r="P38" s="16" t="s">
        <v>19</v>
      </c>
      <c r="Q38" s="16" t="s">
        <v>20</v>
      </c>
    </row>
    <row r="39" spans="1:17" ht="30" customHeight="1" x14ac:dyDescent="0.2">
      <c r="A39" s="21">
        <v>1</v>
      </c>
      <c r="B39" s="82" t="s">
        <v>393</v>
      </c>
      <c r="C39" s="83" t="s">
        <v>258</v>
      </c>
      <c r="D39" s="72" t="s">
        <v>397</v>
      </c>
      <c r="E39" s="73" t="s">
        <v>400</v>
      </c>
      <c r="F39" s="85">
        <v>9</v>
      </c>
      <c r="G39" s="86">
        <v>73</v>
      </c>
      <c r="H39" s="67" t="s">
        <v>34</v>
      </c>
      <c r="I39" s="19">
        <v>1500000</v>
      </c>
      <c r="J39" s="17"/>
      <c r="K39" s="17"/>
      <c r="L39" s="20">
        <f t="shared" ref="L39" si="0">SUM(I39,K39)</f>
        <v>1500000</v>
      </c>
      <c r="M39" s="17"/>
      <c r="N39" s="17"/>
      <c r="O39" s="17"/>
      <c r="P39" s="20">
        <f t="shared" ref="P39" si="1">L39-O39</f>
        <v>1500000</v>
      </c>
      <c r="Q39" s="17"/>
    </row>
    <row r="40" spans="1:17" ht="30" customHeight="1" x14ac:dyDescent="0.2">
      <c r="A40" s="21">
        <v>2</v>
      </c>
      <c r="B40" s="82" t="s">
        <v>80</v>
      </c>
      <c r="C40" s="83" t="s">
        <v>394</v>
      </c>
      <c r="D40" s="72" t="s">
        <v>398</v>
      </c>
      <c r="E40" s="73" t="s">
        <v>400</v>
      </c>
      <c r="F40" s="85">
        <v>8.6</v>
      </c>
      <c r="G40" s="86">
        <v>72</v>
      </c>
      <c r="H40" s="67" t="s">
        <v>34</v>
      </c>
      <c r="I40" s="19">
        <v>1500000</v>
      </c>
      <c r="J40" s="17"/>
      <c r="K40" s="17"/>
      <c r="L40" s="20">
        <f t="shared" ref="L40" si="2">SUM(I40,K40)</f>
        <v>1500000</v>
      </c>
      <c r="M40" s="17"/>
      <c r="N40" s="17"/>
      <c r="O40" s="17"/>
      <c r="P40" s="20">
        <f t="shared" ref="P40" si="3">L40-O40</f>
        <v>1500000</v>
      </c>
      <c r="Q40" s="17"/>
    </row>
    <row r="41" spans="1:17" ht="30" customHeight="1" x14ac:dyDescent="0.2">
      <c r="A41" s="21">
        <v>3</v>
      </c>
      <c r="B41" s="82" t="s">
        <v>395</v>
      </c>
      <c r="C41" s="83" t="s">
        <v>396</v>
      </c>
      <c r="D41" s="72" t="s">
        <v>399</v>
      </c>
      <c r="E41" s="73" t="s">
        <v>400</v>
      </c>
      <c r="F41" s="85">
        <v>8.5</v>
      </c>
      <c r="G41" s="86">
        <v>79</v>
      </c>
      <c r="H41" s="67" t="s">
        <v>34</v>
      </c>
      <c r="I41" s="19">
        <v>1500000</v>
      </c>
      <c r="J41" s="17"/>
      <c r="K41" s="17"/>
      <c r="L41" s="20">
        <f>SUM(I41,K41)</f>
        <v>1500000</v>
      </c>
      <c r="M41" s="17"/>
      <c r="N41" s="17"/>
      <c r="O41" s="17"/>
      <c r="P41" s="20">
        <f>L41-O41</f>
        <v>1500000</v>
      </c>
      <c r="Q41" s="17"/>
    </row>
    <row r="42" spans="1:17" s="11" customFormat="1" ht="30" customHeight="1" x14ac:dyDescent="0.2">
      <c r="A42" s="9"/>
      <c r="B42" s="55" t="s">
        <v>38</v>
      </c>
      <c r="C42" s="27">
        <f>A41</f>
        <v>3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8">
        <f>SUM(P39:P41)</f>
        <v>4500000</v>
      </c>
      <c r="Q42" s="10"/>
    </row>
    <row r="43" spans="1:17" ht="30" customHeight="1" x14ac:dyDescent="0.25">
      <c r="B43" s="3" t="s">
        <v>726</v>
      </c>
    </row>
    <row r="44" spans="1:17" ht="18" customHeight="1" x14ac:dyDescent="0.25">
      <c r="P44" s="12" t="s">
        <v>194</v>
      </c>
    </row>
    <row r="45" spans="1:17" ht="18" customHeight="1" x14ac:dyDescent="0.25">
      <c r="B45" s="6" t="s">
        <v>21</v>
      </c>
      <c r="I45" s="6" t="s">
        <v>23</v>
      </c>
      <c r="P45" s="6" t="s">
        <v>22</v>
      </c>
    </row>
    <row r="46" spans="1:17" ht="18" customHeight="1" x14ac:dyDescent="0.2">
      <c r="B46" s="5"/>
      <c r="I46" s="5"/>
      <c r="P46" s="5"/>
    </row>
    <row r="47" spans="1:17" s="94" customFormat="1" ht="18" customHeight="1" x14ac:dyDescent="0.2">
      <c r="A47" s="100"/>
      <c r="B47" s="80" t="s">
        <v>52</v>
      </c>
      <c r="C47" s="100"/>
      <c r="D47" s="100"/>
      <c r="E47" s="100"/>
      <c r="F47" s="100"/>
      <c r="G47" s="100"/>
      <c r="H47" s="100"/>
      <c r="I47" s="80" t="s">
        <v>52</v>
      </c>
      <c r="J47" s="100"/>
      <c r="K47" s="100"/>
      <c r="L47" s="100"/>
      <c r="M47" s="100"/>
      <c r="N47" s="100"/>
      <c r="O47" s="100"/>
      <c r="P47" s="80" t="s">
        <v>52</v>
      </c>
      <c r="Q47" s="100"/>
    </row>
    <row r="48" spans="1:17" ht="18" customHeight="1" x14ac:dyDescent="0.2"/>
    <row r="49" spans="2:16" ht="18" customHeight="1" x14ac:dyDescent="0.2"/>
    <row r="50" spans="2:16" ht="18" customHeight="1" x14ac:dyDescent="0.25">
      <c r="B50" s="53" t="s">
        <v>100</v>
      </c>
      <c r="I50" s="53" t="s">
        <v>36</v>
      </c>
      <c r="P50" s="53" t="s">
        <v>37</v>
      </c>
    </row>
    <row r="51" spans="2:16" ht="18" customHeight="1" x14ac:dyDescent="0.2"/>
    <row r="52" spans="2:16" ht="18" customHeight="1" x14ac:dyDescent="0.2"/>
    <row r="53" spans="2:16" ht="18" customHeight="1" x14ac:dyDescent="0.2"/>
    <row r="54" spans="2:16" ht="18" customHeight="1" x14ac:dyDescent="0.2"/>
    <row r="55" spans="2:16" ht="18" customHeight="1" x14ac:dyDescent="0.2"/>
    <row r="56" spans="2:16" ht="18" customHeight="1" x14ac:dyDescent="0.2"/>
    <row r="57" spans="2:16" ht="18" customHeight="1" x14ac:dyDescent="0.2"/>
    <row r="58" spans="2:16" ht="18" customHeight="1" x14ac:dyDescent="0.2"/>
    <row r="59" spans="2:16" ht="18" customHeight="1" x14ac:dyDescent="0.2"/>
    <row r="60" spans="2:16" ht="18" customHeight="1" x14ac:dyDescent="0.2"/>
    <row r="61" spans="2:16" ht="18" customHeight="1" x14ac:dyDescent="0.2"/>
    <row r="62" spans="2:16" ht="18" customHeight="1" x14ac:dyDescent="0.2"/>
    <row r="63" spans="2:16" ht="18" customHeight="1" x14ac:dyDescent="0.2"/>
    <row r="64" spans="2:16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</sheetData>
  <mergeCells count="48">
    <mergeCell ref="J27:Q27"/>
    <mergeCell ref="Q10:Q11"/>
    <mergeCell ref="J28:Q28"/>
    <mergeCell ref="J29:Q29"/>
    <mergeCell ref="F10:F11"/>
    <mergeCell ref="G10:G11"/>
    <mergeCell ref="L10:L11"/>
    <mergeCell ref="M10:O10"/>
    <mergeCell ref="P10:P11"/>
    <mergeCell ref="J10:K10"/>
    <mergeCell ref="J1:Q1"/>
    <mergeCell ref="J2:Q2"/>
    <mergeCell ref="J3:Q3"/>
    <mergeCell ref="A8:Q8"/>
    <mergeCell ref="A10:A11"/>
    <mergeCell ref="A28:D28"/>
    <mergeCell ref="A29:D29"/>
    <mergeCell ref="A31:D31"/>
    <mergeCell ref="A1:D1"/>
    <mergeCell ref="A2:D2"/>
    <mergeCell ref="A3:D3"/>
    <mergeCell ref="A4:D4"/>
    <mergeCell ref="A5:D5"/>
    <mergeCell ref="A7:Q7"/>
    <mergeCell ref="B10:C11"/>
    <mergeCell ref="D10:D11"/>
    <mergeCell ref="E10:E11"/>
    <mergeCell ref="H10:H11"/>
    <mergeCell ref="I10:I11"/>
    <mergeCell ref="A27:D27"/>
    <mergeCell ref="B12:C12"/>
    <mergeCell ref="Q36:Q37"/>
    <mergeCell ref="A30:D30"/>
    <mergeCell ref="A33:Q33"/>
    <mergeCell ref="A34:Q34"/>
    <mergeCell ref="A36:A37"/>
    <mergeCell ref="B36:C37"/>
    <mergeCell ref="D36:D37"/>
    <mergeCell ref="E36:E37"/>
    <mergeCell ref="H36:H37"/>
    <mergeCell ref="I36:I37"/>
    <mergeCell ref="B38:C38"/>
    <mergeCell ref="L36:L37"/>
    <mergeCell ref="M36:O36"/>
    <mergeCell ref="P36:P37"/>
    <mergeCell ref="J36:K36"/>
    <mergeCell ref="F36:F37"/>
    <mergeCell ref="G36:G37"/>
  </mergeCells>
  <phoneticPr fontId="9" type="noConversion"/>
  <conditionalFormatting sqref="G13">
    <cfRule type="cellIs" dxfId="93" priority="40" stopIfTrue="1" operator="lessThan">
      <formula>30</formula>
    </cfRule>
    <cfRule type="cellIs" dxfId="92" priority="41" stopIfTrue="1" operator="lessThan">
      <formula>50</formula>
    </cfRule>
    <cfRule type="cellIs" dxfId="91" priority="42" stopIfTrue="1" operator="notBetween">
      <formula>70</formula>
      <formula>"&lt;70"</formula>
    </cfRule>
  </conditionalFormatting>
  <conditionalFormatting sqref="F13">
    <cfRule type="cellIs" dxfId="90" priority="37" stopIfTrue="1" operator="lessThan">
      <formula>3</formula>
    </cfRule>
    <cfRule type="cellIs" dxfId="89" priority="38" stopIfTrue="1" operator="lessThan">
      <formula>5</formula>
    </cfRule>
    <cfRule type="cellIs" dxfId="88" priority="39" stopIfTrue="1" operator="notBetween">
      <formula>7</formula>
      <formula>"&lt;7"</formula>
    </cfRule>
  </conditionalFormatting>
  <conditionalFormatting sqref="G39:G41">
    <cfRule type="cellIs" dxfId="87" priority="22" stopIfTrue="1" operator="lessThan">
      <formula>30</formula>
    </cfRule>
    <cfRule type="cellIs" dxfId="86" priority="23" stopIfTrue="1" operator="lessThan">
      <formula>50</formula>
    </cfRule>
    <cfRule type="cellIs" dxfId="85" priority="24" stopIfTrue="1" operator="notBetween">
      <formula>70</formula>
      <formula>"&lt;70"</formula>
    </cfRule>
  </conditionalFormatting>
  <conditionalFormatting sqref="F39:F41">
    <cfRule type="cellIs" dxfId="84" priority="19" stopIfTrue="1" operator="lessThan">
      <formula>3</formula>
    </cfRule>
    <cfRule type="cellIs" dxfId="83" priority="20" stopIfTrue="1" operator="lessThan">
      <formula>5</formula>
    </cfRule>
    <cfRule type="cellIs" dxfId="82" priority="21" stopIfTrue="1" operator="notBetween">
      <formula>7</formula>
      <formula>"&lt;7"</formula>
    </cfRule>
  </conditionalFormatting>
  <pageMargins left="0.5" right="0.25" top="0.5" bottom="0.5" header="0" footer="0.25"/>
  <pageSetup paperSize="9" scale="95" orientation="landscape" r:id="rId1"/>
  <headerFooter alignWithMargins="0">
    <oddFooter>&amp;L&amp;"Times New Roman,Regular"&amp;8Bảng thanh toán HB_Khóa 2016CĐN(12+3)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Q97"/>
  <sheetViews>
    <sheetView view="pageBreakPreview" topLeftCell="A45" zoomScaleNormal="100" workbookViewId="0">
      <selection activeCell="R67" sqref="R67"/>
    </sheetView>
  </sheetViews>
  <sheetFormatPr defaultRowHeight="12.75" x14ac:dyDescent="0.2"/>
  <cols>
    <col min="1" max="1" width="5.7109375" style="1" customWidth="1"/>
    <col min="2" max="2" width="17.7109375" style="1" customWidth="1"/>
    <col min="3" max="3" width="8.7109375" style="1" customWidth="1"/>
    <col min="4" max="4" width="10.7109375" style="1" customWidth="1"/>
    <col min="5" max="5" width="12.7109375" style="1" customWidth="1"/>
    <col min="6" max="7" width="6.7109375" style="1" customWidth="1"/>
    <col min="8" max="8" width="8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1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8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8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8" customHeight="1" x14ac:dyDescent="0.25">
      <c r="A4" s="123" t="s">
        <v>57</v>
      </c>
      <c r="B4" s="123"/>
      <c r="C4" s="123"/>
      <c r="D4" s="123"/>
      <c r="E4" s="13"/>
      <c r="F4" s="13"/>
      <c r="G4" s="13"/>
      <c r="P4" s="4"/>
    </row>
    <row r="5" spans="1:17" ht="18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15" customHeight="1" x14ac:dyDescent="0.2"/>
    <row r="7" spans="1:17" ht="24.95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4.95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5" customHeight="1" x14ac:dyDescent="0.25">
      <c r="Q9" s="3"/>
    </row>
    <row r="10" spans="1:17" ht="30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30" t="s">
        <v>74</v>
      </c>
      <c r="G10" s="132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20.100000000000001" customHeight="1" x14ac:dyDescent="0.25">
      <c r="A11" s="112"/>
      <c r="B11" s="117"/>
      <c r="C11" s="118"/>
      <c r="D11" s="120"/>
      <c r="E11" s="120"/>
      <c r="F11" s="131"/>
      <c r="G11" s="133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18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20.100000000000001" customHeight="1" x14ac:dyDescent="0.2">
      <c r="A13" s="16">
        <v>1</v>
      </c>
      <c r="B13" s="82" t="s">
        <v>405</v>
      </c>
      <c r="C13" s="83" t="s">
        <v>117</v>
      </c>
      <c r="D13" s="72" t="s">
        <v>411</v>
      </c>
      <c r="E13" s="73" t="s">
        <v>417</v>
      </c>
      <c r="F13" s="85">
        <v>8.35</v>
      </c>
      <c r="G13" s="86">
        <v>81</v>
      </c>
      <c r="H13" s="67" t="s">
        <v>35</v>
      </c>
      <c r="I13" s="19">
        <v>2375000</v>
      </c>
      <c r="J13" s="17"/>
      <c r="K13" s="17"/>
      <c r="L13" s="20">
        <f t="shared" ref="L13:L17" si="0">SUM(I13,K13)</f>
        <v>2375000</v>
      </c>
      <c r="M13" s="17"/>
      <c r="N13" s="17"/>
      <c r="O13" s="17"/>
      <c r="P13" s="20">
        <f t="shared" ref="P13:P17" si="1">L13-O13</f>
        <v>2375000</v>
      </c>
      <c r="Q13" s="17"/>
    </row>
    <row r="14" spans="1:17" ht="20.100000000000001" customHeight="1" x14ac:dyDescent="0.2">
      <c r="A14" s="16">
        <v>2</v>
      </c>
      <c r="B14" s="82" t="s">
        <v>406</v>
      </c>
      <c r="C14" s="83" t="s">
        <v>383</v>
      </c>
      <c r="D14" s="72" t="s">
        <v>412</v>
      </c>
      <c r="E14" s="73" t="s">
        <v>418</v>
      </c>
      <c r="F14" s="85">
        <v>8.5299999999999994</v>
      </c>
      <c r="G14" s="86">
        <v>93</v>
      </c>
      <c r="H14" s="67" t="s">
        <v>35</v>
      </c>
      <c r="I14" s="19">
        <v>2375000</v>
      </c>
      <c r="J14" s="17"/>
      <c r="K14" s="17"/>
      <c r="L14" s="20">
        <f t="shared" ref="L14" si="2">SUM(I14,K14)</f>
        <v>2375000</v>
      </c>
      <c r="M14" s="17"/>
      <c r="N14" s="17"/>
      <c r="O14" s="17"/>
      <c r="P14" s="20">
        <f t="shared" ref="P14" si="3">L14-O14</f>
        <v>2375000</v>
      </c>
      <c r="Q14" s="17"/>
    </row>
    <row r="15" spans="1:17" ht="20.100000000000001" customHeight="1" x14ac:dyDescent="0.2">
      <c r="A15" s="16">
        <v>3</v>
      </c>
      <c r="B15" s="82" t="s">
        <v>407</v>
      </c>
      <c r="C15" s="83" t="s">
        <v>408</v>
      </c>
      <c r="D15" s="72" t="s">
        <v>413</v>
      </c>
      <c r="E15" s="73" t="s">
        <v>418</v>
      </c>
      <c r="F15" s="85">
        <v>8.41</v>
      </c>
      <c r="G15" s="86">
        <v>80</v>
      </c>
      <c r="H15" s="67" t="s">
        <v>35</v>
      </c>
      <c r="I15" s="19">
        <v>2375000</v>
      </c>
      <c r="J15" s="17"/>
      <c r="K15" s="17"/>
      <c r="L15" s="20">
        <f t="shared" si="0"/>
        <v>2375000</v>
      </c>
      <c r="M15" s="17"/>
      <c r="N15" s="17"/>
      <c r="O15" s="17"/>
      <c r="P15" s="20">
        <f t="shared" si="1"/>
        <v>2375000</v>
      </c>
      <c r="Q15" s="17"/>
    </row>
    <row r="16" spans="1:17" ht="20.100000000000001" customHeight="1" x14ac:dyDescent="0.2">
      <c r="A16" s="16">
        <v>4</v>
      </c>
      <c r="B16" s="82" t="s">
        <v>409</v>
      </c>
      <c r="C16" s="83" t="s">
        <v>114</v>
      </c>
      <c r="D16" s="72" t="s">
        <v>414</v>
      </c>
      <c r="E16" s="73" t="s">
        <v>419</v>
      </c>
      <c r="F16" s="85">
        <v>8.4600000000000009</v>
      </c>
      <c r="G16" s="86">
        <v>81</v>
      </c>
      <c r="H16" s="67" t="s">
        <v>35</v>
      </c>
      <c r="I16" s="19">
        <v>2375000</v>
      </c>
      <c r="J16" s="17"/>
      <c r="K16" s="17"/>
      <c r="L16" s="20">
        <f t="shared" si="0"/>
        <v>2375000</v>
      </c>
      <c r="M16" s="17"/>
      <c r="N16" s="17"/>
      <c r="O16" s="17"/>
      <c r="P16" s="20">
        <f t="shared" si="1"/>
        <v>2375000</v>
      </c>
      <c r="Q16" s="17"/>
    </row>
    <row r="17" spans="1:17" ht="20.100000000000001" customHeight="1" x14ac:dyDescent="0.2">
      <c r="A17" s="16">
        <v>5</v>
      </c>
      <c r="B17" s="82" t="s">
        <v>25</v>
      </c>
      <c r="C17" s="83" t="s">
        <v>237</v>
      </c>
      <c r="D17" s="72" t="s">
        <v>415</v>
      </c>
      <c r="E17" s="73" t="s">
        <v>420</v>
      </c>
      <c r="F17" s="85">
        <v>8.07</v>
      </c>
      <c r="G17" s="86">
        <v>86</v>
      </c>
      <c r="H17" s="67" t="s">
        <v>35</v>
      </c>
      <c r="I17" s="19">
        <v>2375000</v>
      </c>
      <c r="J17" s="17"/>
      <c r="K17" s="17"/>
      <c r="L17" s="20">
        <f t="shared" si="0"/>
        <v>2375000</v>
      </c>
      <c r="M17" s="17"/>
      <c r="N17" s="17"/>
      <c r="O17" s="17"/>
      <c r="P17" s="20">
        <f t="shared" si="1"/>
        <v>2375000</v>
      </c>
      <c r="Q17" s="17"/>
    </row>
    <row r="18" spans="1:17" ht="20.100000000000001" customHeight="1" x14ac:dyDescent="0.2">
      <c r="A18" s="16">
        <v>6</v>
      </c>
      <c r="B18" s="82" t="s">
        <v>337</v>
      </c>
      <c r="C18" s="83" t="s">
        <v>410</v>
      </c>
      <c r="D18" s="72" t="s">
        <v>416</v>
      </c>
      <c r="E18" s="73" t="s">
        <v>420</v>
      </c>
      <c r="F18" s="85">
        <v>8.39</v>
      </c>
      <c r="G18" s="86">
        <v>94</v>
      </c>
      <c r="H18" s="67" t="s">
        <v>35</v>
      </c>
      <c r="I18" s="19">
        <v>2375000</v>
      </c>
      <c r="J18" s="17"/>
      <c r="K18" s="17"/>
      <c r="L18" s="20">
        <f t="shared" ref="L18" si="4">SUM(I18,K18)</f>
        <v>2375000</v>
      </c>
      <c r="M18" s="17"/>
      <c r="N18" s="17"/>
      <c r="O18" s="17"/>
      <c r="P18" s="20">
        <f t="shared" ref="P18" si="5">L18-O18</f>
        <v>2375000</v>
      </c>
      <c r="Q18" s="17"/>
    </row>
    <row r="19" spans="1:17" s="11" customFormat="1" ht="24.95" customHeight="1" x14ac:dyDescent="0.2">
      <c r="A19" s="9"/>
      <c r="B19" s="55" t="s">
        <v>38</v>
      </c>
      <c r="C19" s="27">
        <f>A18</f>
        <v>6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8">
        <f>SUM(P13:P18)</f>
        <v>14250000</v>
      </c>
      <c r="Q19" s="10"/>
    </row>
    <row r="20" spans="1:17" ht="24.95" customHeight="1" x14ac:dyDescent="0.25">
      <c r="B20" s="3" t="s">
        <v>106</v>
      </c>
    </row>
    <row r="21" spans="1:17" ht="18" customHeight="1" x14ac:dyDescent="0.25">
      <c r="P21" s="12" t="s">
        <v>195</v>
      </c>
    </row>
    <row r="22" spans="1:17" ht="18" customHeight="1" x14ac:dyDescent="0.25">
      <c r="B22" s="6" t="s">
        <v>21</v>
      </c>
      <c r="I22" s="6" t="s">
        <v>23</v>
      </c>
      <c r="P22" s="6" t="s">
        <v>22</v>
      </c>
    </row>
    <row r="23" spans="1:17" ht="18" customHeight="1" x14ac:dyDescent="0.2">
      <c r="B23" s="5"/>
      <c r="I23" s="5"/>
      <c r="P23" s="5"/>
    </row>
    <row r="24" spans="1:17" s="94" customFormat="1" ht="18" customHeight="1" x14ac:dyDescent="0.2">
      <c r="A24" s="100"/>
      <c r="B24" s="80" t="s">
        <v>52</v>
      </c>
      <c r="C24" s="100"/>
      <c r="D24" s="100"/>
      <c r="E24" s="100"/>
      <c r="F24" s="100"/>
      <c r="G24" s="100"/>
      <c r="H24" s="100"/>
      <c r="I24" s="80" t="s">
        <v>52</v>
      </c>
      <c r="J24" s="100"/>
      <c r="K24" s="100"/>
      <c r="L24" s="100"/>
      <c r="M24" s="100"/>
      <c r="N24" s="100"/>
      <c r="O24" s="100"/>
      <c r="P24" s="80" t="s">
        <v>52</v>
      </c>
      <c r="Q24" s="100"/>
    </row>
    <row r="25" spans="1:17" ht="18" customHeight="1" x14ac:dyDescent="0.2"/>
    <row r="26" spans="1:17" ht="18" customHeight="1" x14ac:dyDescent="0.2"/>
    <row r="27" spans="1:17" ht="18" customHeight="1" x14ac:dyDescent="0.25">
      <c r="B27" s="53" t="s">
        <v>100</v>
      </c>
      <c r="I27" s="53" t="s">
        <v>36</v>
      </c>
      <c r="P27" s="53" t="s">
        <v>37</v>
      </c>
    </row>
    <row r="28" spans="1:17" ht="17.100000000000001" customHeight="1" x14ac:dyDescent="0.2"/>
    <row r="29" spans="1:17" ht="17.100000000000001" customHeight="1" x14ac:dyDescent="0.2"/>
    <row r="30" spans="1:17" ht="17.100000000000001" customHeight="1" x14ac:dyDescent="0.2"/>
    <row r="31" spans="1:17" ht="15.95" customHeight="1" x14ac:dyDescent="0.25">
      <c r="A31" s="123" t="s">
        <v>24</v>
      </c>
      <c r="B31" s="123"/>
      <c r="C31" s="123"/>
      <c r="D31" s="123"/>
      <c r="E31" s="13"/>
      <c r="F31" s="13"/>
      <c r="G31" s="13"/>
      <c r="J31" s="124" t="s">
        <v>29</v>
      </c>
      <c r="K31" s="124"/>
      <c r="L31" s="124"/>
      <c r="M31" s="124"/>
      <c r="N31" s="124"/>
      <c r="O31" s="124"/>
      <c r="P31" s="124"/>
      <c r="Q31" s="124"/>
    </row>
    <row r="32" spans="1:17" ht="15.95" customHeight="1" x14ac:dyDescent="0.25">
      <c r="A32" s="124" t="s">
        <v>53</v>
      </c>
      <c r="B32" s="124"/>
      <c r="C32" s="124"/>
      <c r="D32" s="124"/>
      <c r="E32" s="14"/>
      <c r="F32" s="14"/>
      <c r="G32" s="14"/>
      <c r="J32" s="125" t="s">
        <v>45</v>
      </c>
      <c r="K32" s="125"/>
      <c r="L32" s="125"/>
      <c r="M32" s="125"/>
      <c r="N32" s="125"/>
      <c r="O32" s="125"/>
      <c r="P32" s="125"/>
      <c r="Q32" s="125"/>
    </row>
    <row r="33" spans="1:17" ht="15.95" customHeight="1" x14ac:dyDescent="0.25">
      <c r="A33" s="124" t="s">
        <v>54</v>
      </c>
      <c r="B33" s="124"/>
      <c r="C33" s="124"/>
      <c r="D33" s="124"/>
      <c r="E33" s="14"/>
      <c r="F33" s="14"/>
      <c r="G33" s="14"/>
      <c r="J33" s="123"/>
      <c r="K33" s="123"/>
      <c r="L33" s="123"/>
      <c r="M33" s="123"/>
      <c r="N33" s="123"/>
      <c r="O33" s="123"/>
      <c r="P33" s="123"/>
      <c r="Q33" s="123"/>
    </row>
    <row r="34" spans="1:17" ht="15.95" customHeight="1" x14ac:dyDescent="0.25">
      <c r="A34" s="123" t="s">
        <v>57</v>
      </c>
      <c r="B34" s="123"/>
      <c r="C34" s="123"/>
      <c r="D34" s="123"/>
      <c r="E34" s="13"/>
      <c r="F34" s="13"/>
      <c r="G34" s="13"/>
      <c r="P34" s="97"/>
    </row>
    <row r="35" spans="1:17" ht="15.95" customHeight="1" x14ac:dyDescent="0.25">
      <c r="A35" s="123" t="s">
        <v>32</v>
      </c>
      <c r="B35" s="123"/>
      <c r="C35" s="123"/>
      <c r="D35" s="123"/>
      <c r="E35" s="15"/>
      <c r="F35" s="15"/>
      <c r="G35" s="15"/>
    </row>
    <row r="36" spans="1:17" ht="9.9499999999999993" customHeight="1" x14ac:dyDescent="0.2"/>
    <row r="37" spans="1:17" ht="20.100000000000001" customHeight="1" x14ac:dyDescent="0.3">
      <c r="A37" s="128" t="s">
        <v>33</v>
      </c>
      <c r="B37" s="128"/>
      <c r="C37" s="128"/>
      <c r="D37" s="128"/>
      <c r="E37" s="128"/>
      <c r="F37" s="128"/>
      <c r="G37" s="128"/>
      <c r="H37" s="128"/>
      <c r="I37" s="128"/>
      <c r="J37" s="128"/>
      <c r="K37" s="128"/>
      <c r="L37" s="128"/>
      <c r="M37" s="128"/>
      <c r="N37" s="128"/>
      <c r="O37" s="128"/>
      <c r="P37" s="128"/>
      <c r="Q37" s="128"/>
    </row>
    <row r="38" spans="1:17" ht="20.100000000000001" customHeight="1" x14ac:dyDescent="0.3">
      <c r="A38" s="129" t="s">
        <v>192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</row>
    <row r="39" spans="1:17" ht="9.9499999999999993" customHeight="1" x14ac:dyDescent="0.25">
      <c r="Q39" s="3"/>
    </row>
    <row r="40" spans="1:17" ht="30" customHeight="1" x14ac:dyDescent="0.2">
      <c r="A40" s="111" t="s">
        <v>0</v>
      </c>
      <c r="B40" s="115" t="s">
        <v>1</v>
      </c>
      <c r="C40" s="116"/>
      <c r="D40" s="119" t="s">
        <v>2</v>
      </c>
      <c r="E40" s="119" t="s">
        <v>28</v>
      </c>
      <c r="F40" s="130" t="s">
        <v>74</v>
      </c>
      <c r="G40" s="132" t="s">
        <v>75</v>
      </c>
      <c r="H40" s="111" t="s">
        <v>3</v>
      </c>
      <c r="I40" s="111" t="s">
        <v>4</v>
      </c>
      <c r="J40" s="106" t="s">
        <v>5</v>
      </c>
      <c r="K40" s="108"/>
      <c r="L40" s="113" t="s">
        <v>8</v>
      </c>
      <c r="M40" s="106" t="s">
        <v>9</v>
      </c>
      <c r="N40" s="107"/>
      <c r="O40" s="108"/>
      <c r="P40" s="111" t="s">
        <v>13</v>
      </c>
      <c r="Q40" s="119" t="s">
        <v>14</v>
      </c>
    </row>
    <row r="41" spans="1:17" ht="20.100000000000001" customHeight="1" x14ac:dyDescent="0.25">
      <c r="A41" s="112"/>
      <c r="B41" s="117"/>
      <c r="C41" s="118"/>
      <c r="D41" s="120"/>
      <c r="E41" s="120"/>
      <c r="F41" s="131"/>
      <c r="G41" s="133"/>
      <c r="H41" s="112"/>
      <c r="I41" s="112"/>
      <c r="J41" s="7" t="s">
        <v>6</v>
      </c>
      <c r="K41" s="7" t="s">
        <v>7</v>
      </c>
      <c r="L41" s="114"/>
      <c r="M41" s="8" t="s">
        <v>10</v>
      </c>
      <c r="N41" s="8" t="s">
        <v>11</v>
      </c>
      <c r="O41" s="7" t="s">
        <v>12</v>
      </c>
      <c r="P41" s="112"/>
      <c r="Q41" s="120"/>
    </row>
    <row r="42" spans="1:17" ht="15" customHeight="1" x14ac:dyDescent="0.2">
      <c r="A42" s="16" t="s">
        <v>15</v>
      </c>
      <c r="B42" s="126" t="s">
        <v>16</v>
      </c>
      <c r="C42" s="127"/>
      <c r="D42" s="16" t="s">
        <v>17</v>
      </c>
      <c r="E42" s="16"/>
      <c r="F42" s="16"/>
      <c r="G42" s="16"/>
      <c r="H42" s="16" t="s">
        <v>18</v>
      </c>
      <c r="I42" s="16">
        <v>1</v>
      </c>
      <c r="J42" s="16">
        <v>2</v>
      </c>
      <c r="K42" s="16">
        <v>3</v>
      </c>
      <c r="L42" s="16">
        <v>4</v>
      </c>
      <c r="M42" s="16">
        <v>5</v>
      </c>
      <c r="N42" s="16">
        <v>6</v>
      </c>
      <c r="O42" s="16">
        <v>7</v>
      </c>
      <c r="P42" s="16" t="s">
        <v>19</v>
      </c>
      <c r="Q42" s="16" t="s">
        <v>20</v>
      </c>
    </row>
    <row r="43" spans="1:17" ht="18" customHeight="1" x14ac:dyDescent="0.2">
      <c r="A43" s="16">
        <v>1</v>
      </c>
      <c r="B43" s="82" t="s">
        <v>421</v>
      </c>
      <c r="C43" s="83" t="s">
        <v>66</v>
      </c>
      <c r="D43" s="72" t="s">
        <v>429</v>
      </c>
      <c r="E43" s="73" t="s">
        <v>419</v>
      </c>
      <c r="F43" s="85">
        <v>8.77</v>
      </c>
      <c r="G43" s="86">
        <v>70</v>
      </c>
      <c r="H43" s="67" t="s">
        <v>34</v>
      </c>
      <c r="I43" s="19">
        <v>1500000</v>
      </c>
      <c r="J43" s="17"/>
      <c r="K43" s="17"/>
      <c r="L43" s="20">
        <f t="shared" ref="L43:L52" si="6">SUM(I43,K43)</f>
        <v>1500000</v>
      </c>
      <c r="M43" s="17"/>
      <c r="N43" s="17"/>
      <c r="O43" s="17"/>
      <c r="P43" s="20">
        <f t="shared" ref="P43:P52" si="7">L43-O43</f>
        <v>1500000</v>
      </c>
      <c r="Q43" s="17"/>
    </row>
    <row r="44" spans="1:17" ht="18" customHeight="1" x14ac:dyDescent="0.2">
      <c r="A44" s="16">
        <v>2</v>
      </c>
      <c r="B44" s="82" t="s">
        <v>422</v>
      </c>
      <c r="C44" s="83" t="s">
        <v>61</v>
      </c>
      <c r="D44" s="72" t="s">
        <v>430</v>
      </c>
      <c r="E44" s="73" t="s">
        <v>435</v>
      </c>
      <c r="F44" s="85">
        <v>8.4499999999999993</v>
      </c>
      <c r="G44" s="86">
        <v>70</v>
      </c>
      <c r="H44" s="67" t="s">
        <v>34</v>
      </c>
      <c r="I44" s="19">
        <v>1500000</v>
      </c>
      <c r="J44" s="17"/>
      <c r="K44" s="17"/>
      <c r="L44" s="20">
        <f t="shared" si="6"/>
        <v>1500000</v>
      </c>
      <c r="M44" s="17"/>
      <c r="N44" s="17"/>
      <c r="O44" s="17"/>
      <c r="P44" s="20">
        <f t="shared" si="7"/>
        <v>1500000</v>
      </c>
      <c r="Q44" s="17"/>
    </row>
    <row r="45" spans="1:17" ht="18" customHeight="1" x14ac:dyDescent="0.2">
      <c r="A45" s="16">
        <v>3</v>
      </c>
      <c r="B45" s="82" t="s">
        <v>423</v>
      </c>
      <c r="C45" s="83" t="s">
        <v>424</v>
      </c>
      <c r="D45" s="72" t="s">
        <v>431</v>
      </c>
      <c r="E45" s="73" t="s">
        <v>436</v>
      </c>
      <c r="F45" s="85">
        <v>8.44</v>
      </c>
      <c r="G45" s="86">
        <v>73</v>
      </c>
      <c r="H45" s="67" t="s">
        <v>34</v>
      </c>
      <c r="I45" s="19">
        <v>1500000</v>
      </c>
      <c r="J45" s="17"/>
      <c r="K45" s="17"/>
      <c r="L45" s="20">
        <f t="shared" si="6"/>
        <v>1500000</v>
      </c>
      <c r="M45" s="17"/>
      <c r="N45" s="17"/>
      <c r="O45" s="17"/>
      <c r="P45" s="20">
        <f t="shared" si="7"/>
        <v>1500000</v>
      </c>
      <c r="Q45" s="17"/>
    </row>
    <row r="46" spans="1:17" ht="18" customHeight="1" x14ac:dyDescent="0.2">
      <c r="A46" s="16">
        <v>4</v>
      </c>
      <c r="B46" s="82" t="s">
        <v>425</v>
      </c>
      <c r="C46" s="83" t="s">
        <v>426</v>
      </c>
      <c r="D46" s="72" t="s">
        <v>432</v>
      </c>
      <c r="E46" s="73" t="s">
        <v>437</v>
      </c>
      <c r="F46" s="85">
        <v>8.2899999999999991</v>
      </c>
      <c r="G46" s="86">
        <v>74</v>
      </c>
      <c r="H46" s="67" t="s">
        <v>34</v>
      </c>
      <c r="I46" s="19">
        <v>1500000</v>
      </c>
      <c r="J46" s="17"/>
      <c r="K46" s="17"/>
      <c r="L46" s="20">
        <f t="shared" si="6"/>
        <v>1500000</v>
      </c>
      <c r="M46" s="17"/>
      <c r="N46" s="17"/>
      <c r="O46" s="17"/>
      <c r="P46" s="20">
        <f t="shared" si="7"/>
        <v>1500000</v>
      </c>
      <c r="Q46" s="17"/>
    </row>
    <row r="47" spans="1:17" ht="18" customHeight="1" x14ac:dyDescent="0.2">
      <c r="A47" s="16">
        <v>5</v>
      </c>
      <c r="B47" s="82" t="s">
        <v>427</v>
      </c>
      <c r="C47" s="83" t="s">
        <v>373</v>
      </c>
      <c r="D47" s="72" t="s">
        <v>433</v>
      </c>
      <c r="E47" s="73" t="s">
        <v>436</v>
      </c>
      <c r="F47" s="85">
        <v>8.15</v>
      </c>
      <c r="G47" s="86">
        <v>71</v>
      </c>
      <c r="H47" s="67" t="s">
        <v>34</v>
      </c>
      <c r="I47" s="19">
        <v>1500000</v>
      </c>
      <c r="J47" s="17"/>
      <c r="K47" s="17"/>
      <c r="L47" s="20">
        <f>SUM(I47,K47)</f>
        <v>1500000</v>
      </c>
      <c r="M47" s="17"/>
      <c r="N47" s="17"/>
      <c r="O47" s="17"/>
      <c r="P47" s="20">
        <f>L47-O47</f>
        <v>1500000</v>
      </c>
      <c r="Q47" s="17"/>
    </row>
    <row r="48" spans="1:17" ht="18" customHeight="1" x14ac:dyDescent="0.2">
      <c r="A48" s="16">
        <v>6</v>
      </c>
      <c r="B48" s="82" t="s">
        <v>421</v>
      </c>
      <c r="C48" s="83" t="s">
        <v>428</v>
      </c>
      <c r="D48" s="72" t="s">
        <v>434</v>
      </c>
      <c r="E48" s="73" t="s">
        <v>436</v>
      </c>
      <c r="F48" s="85">
        <v>8.02</v>
      </c>
      <c r="G48" s="86">
        <v>70</v>
      </c>
      <c r="H48" s="67" t="s">
        <v>34</v>
      </c>
      <c r="I48" s="19">
        <v>1500000</v>
      </c>
      <c r="J48" s="17"/>
      <c r="K48" s="17"/>
      <c r="L48" s="20">
        <f>SUM(I48,K48)</f>
        <v>1500000</v>
      </c>
      <c r="M48" s="17"/>
      <c r="N48" s="17"/>
      <c r="O48" s="17"/>
      <c r="P48" s="20">
        <f>L48-O48</f>
        <v>1500000</v>
      </c>
      <c r="Q48" s="17"/>
    </row>
    <row r="49" spans="1:17" ht="18" customHeight="1" x14ac:dyDescent="0.2">
      <c r="A49" s="16">
        <v>7</v>
      </c>
      <c r="B49" s="82" t="s">
        <v>438</v>
      </c>
      <c r="C49" s="83" t="s">
        <v>439</v>
      </c>
      <c r="D49" s="72" t="s">
        <v>447</v>
      </c>
      <c r="E49" s="73" t="s">
        <v>451</v>
      </c>
      <c r="F49" s="85">
        <v>7.75</v>
      </c>
      <c r="G49" s="86">
        <v>98</v>
      </c>
      <c r="H49" s="67" t="s">
        <v>34</v>
      </c>
      <c r="I49" s="19">
        <v>1500000</v>
      </c>
      <c r="J49" s="17"/>
      <c r="K49" s="17"/>
      <c r="L49" s="20">
        <f t="shared" si="6"/>
        <v>1500000</v>
      </c>
      <c r="M49" s="17"/>
      <c r="N49" s="17"/>
      <c r="O49" s="17"/>
      <c r="P49" s="20">
        <f t="shared" si="7"/>
        <v>1500000</v>
      </c>
      <c r="Q49" s="17"/>
    </row>
    <row r="50" spans="1:17" ht="18" customHeight="1" x14ac:dyDescent="0.2">
      <c r="A50" s="16">
        <v>8</v>
      </c>
      <c r="B50" s="82" t="s">
        <v>440</v>
      </c>
      <c r="C50" s="83" t="s">
        <v>441</v>
      </c>
      <c r="D50" s="72" t="s">
        <v>448</v>
      </c>
      <c r="E50" s="73" t="s">
        <v>452</v>
      </c>
      <c r="F50" s="85">
        <v>7.12</v>
      </c>
      <c r="G50" s="86">
        <v>91</v>
      </c>
      <c r="H50" s="67" t="s">
        <v>34</v>
      </c>
      <c r="I50" s="19">
        <v>1500000</v>
      </c>
      <c r="J50" s="17"/>
      <c r="K50" s="17"/>
      <c r="L50" s="20">
        <f t="shared" si="6"/>
        <v>1500000</v>
      </c>
      <c r="M50" s="17"/>
      <c r="N50" s="17"/>
      <c r="O50" s="17"/>
      <c r="P50" s="20">
        <f t="shared" si="7"/>
        <v>1500000</v>
      </c>
      <c r="Q50" s="17"/>
    </row>
    <row r="51" spans="1:17" ht="18" customHeight="1" x14ac:dyDescent="0.2">
      <c r="A51" s="16">
        <v>9</v>
      </c>
      <c r="B51" s="82" t="s">
        <v>442</v>
      </c>
      <c r="C51" s="83" t="s">
        <v>443</v>
      </c>
      <c r="D51" s="72" t="s">
        <v>449</v>
      </c>
      <c r="E51" s="73" t="s">
        <v>451</v>
      </c>
      <c r="F51" s="85">
        <v>7.81</v>
      </c>
      <c r="G51" s="86">
        <v>85</v>
      </c>
      <c r="H51" s="67" t="s">
        <v>34</v>
      </c>
      <c r="I51" s="19">
        <v>1500000</v>
      </c>
      <c r="J51" s="17"/>
      <c r="K51" s="17"/>
      <c r="L51" s="20">
        <f t="shared" si="6"/>
        <v>1500000</v>
      </c>
      <c r="M51" s="17"/>
      <c r="N51" s="17"/>
      <c r="O51" s="17"/>
      <c r="P51" s="20">
        <f t="shared" si="7"/>
        <v>1500000</v>
      </c>
      <c r="Q51" s="17"/>
    </row>
    <row r="52" spans="1:17" ht="18" customHeight="1" x14ac:dyDescent="0.2">
      <c r="A52" s="16">
        <v>10</v>
      </c>
      <c r="B52" s="82" t="s">
        <v>444</v>
      </c>
      <c r="C52" s="83" t="s">
        <v>253</v>
      </c>
      <c r="D52" s="72" t="s">
        <v>450</v>
      </c>
      <c r="E52" s="73" t="s">
        <v>452</v>
      </c>
      <c r="F52" s="85">
        <v>7.34</v>
      </c>
      <c r="G52" s="86">
        <v>85</v>
      </c>
      <c r="H52" s="67" t="s">
        <v>34</v>
      </c>
      <c r="I52" s="19">
        <v>1500000</v>
      </c>
      <c r="J52" s="17"/>
      <c r="K52" s="17"/>
      <c r="L52" s="20">
        <f t="shared" si="6"/>
        <v>1500000</v>
      </c>
      <c r="M52" s="17"/>
      <c r="N52" s="17"/>
      <c r="O52" s="17"/>
      <c r="P52" s="20">
        <f t="shared" si="7"/>
        <v>1500000</v>
      </c>
      <c r="Q52" s="17"/>
    </row>
    <row r="53" spans="1:17" s="11" customFormat="1" ht="20.100000000000001" customHeight="1" x14ac:dyDescent="0.2">
      <c r="A53" s="9"/>
      <c r="B53" s="55" t="s">
        <v>38</v>
      </c>
      <c r="C53" s="27">
        <f>A52</f>
        <v>10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8">
        <f>SUM(P43:P52)</f>
        <v>15000000</v>
      </c>
      <c r="Q53" s="10"/>
    </row>
    <row r="54" spans="1:17" ht="20.100000000000001" customHeight="1" x14ac:dyDescent="0.25">
      <c r="B54" s="3" t="s">
        <v>723</v>
      </c>
    </row>
    <row r="55" spans="1:17" ht="18" customHeight="1" x14ac:dyDescent="0.25">
      <c r="P55" s="12" t="s">
        <v>195</v>
      </c>
    </row>
    <row r="56" spans="1:17" ht="18" customHeight="1" x14ac:dyDescent="0.25">
      <c r="B56" s="98" t="s">
        <v>21</v>
      </c>
      <c r="I56" s="98" t="s">
        <v>23</v>
      </c>
      <c r="P56" s="98" t="s">
        <v>22</v>
      </c>
    </row>
    <row r="57" spans="1:17" ht="18" customHeight="1" x14ac:dyDescent="0.2">
      <c r="B57" s="5"/>
      <c r="I57" s="5"/>
      <c r="P57" s="5"/>
    </row>
    <row r="58" spans="1:17" s="94" customFormat="1" ht="18" customHeight="1" x14ac:dyDescent="0.2">
      <c r="A58" s="100"/>
      <c r="B58" s="80" t="s">
        <v>52</v>
      </c>
      <c r="C58" s="100"/>
      <c r="D58" s="100"/>
      <c r="E58" s="100"/>
      <c r="F58" s="100"/>
      <c r="G58" s="100"/>
      <c r="H58" s="100"/>
      <c r="I58" s="80" t="s">
        <v>52</v>
      </c>
      <c r="J58" s="100"/>
      <c r="K58" s="100"/>
      <c r="L58" s="100"/>
      <c r="M58" s="100"/>
      <c r="N58" s="100"/>
      <c r="O58" s="100"/>
      <c r="P58" s="80" t="s">
        <v>52</v>
      </c>
      <c r="Q58" s="100"/>
    </row>
    <row r="59" spans="1:17" ht="18" customHeight="1" x14ac:dyDescent="0.2"/>
    <row r="60" spans="1:17" ht="18" customHeight="1" x14ac:dyDescent="0.2"/>
    <row r="61" spans="1:17" ht="18" customHeight="1" x14ac:dyDescent="0.25">
      <c r="B61" s="99" t="s">
        <v>100</v>
      </c>
      <c r="I61" s="99" t="s">
        <v>36</v>
      </c>
      <c r="P61" s="99" t="s">
        <v>37</v>
      </c>
    </row>
    <row r="62" spans="1:17" ht="18" customHeight="1" x14ac:dyDescent="0.25">
      <c r="B62" s="103"/>
      <c r="I62" s="103"/>
      <c r="P62" s="103"/>
    </row>
    <row r="63" spans="1:17" ht="18" customHeight="1" x14ac:dyDescent="0.25">
      <c r="B63" s="103"/>
      <c r="I63" s="103"/>
      <c r="P63" s="103"/>
    </row>
    <row r="64" spans="1:17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  <row r="88" ht="18" customHeight="1" x14ac:dyDescent="0.2"/>
    <row r="89" ht="18" customHeight="1" x14ac:dyDescent="0.2"/>
    <row r="90" ht="18" customHeight="1" x14ac:dyDescent="0.2"/>
    <row r="91" ht="18" customHeight="1" x14ac:dyDescent="0.2"/>
    <row r="92" ht="18" customHeight="1" x14ac:dyDescent="0.2"/>
    <row r="93" ht="18" customHeight="1" x14ac:dyDescent="0.2"/>
    <row r="94" ht="18" customHeight="1" x14ac:dyDescent="0.2"/>
    <row r="95" ht="18" customHeight="1" x14ac:dyDescent="0.2"/>
    <row r="96" ht="18" customHeight="1" x14ac:dyDescent="0.2"/>
    <row r="97" ht="18" customHeight="1" x14ac:dyDescent="0.2"/>
  </sheetData>
  <sortState ref="A76:Q97">
    <sortCondition descending="1" ref="G76:G97"/>
  </sortState>
  <mergeCells count="48">
    <mergeCell ref="J1:Q1"/>
    <mergeCell ref="J2:Q2"/>
    <mergeCell ref="J3:Q3"/>
    <mergeCell ref="Q10:Q11"/>
    <mergeCell ref="A7:Q7"/>
    <mergeCell ref="A8:Q8"/>
    <mergeCell ref="A10:A11"/>
    <mergeCell ref="L10:L11"/>
    <mergeCell ref="A1:D1"/>
    <mergeCell ref="A2:D2"/>
    <mergeCell ref="A3:D3"/>
    <mergeCell ref="A5:D5"/>
    <mergeCell ref="A4:D4"/>
    <mergeCell ref="F10:F11"/>
    <mergeCell ref="J31:Q31"/>
    <mergeCell ref="A32:D32"/>
    <mergeCell ref="J32:Q32"/>
    <mergeCell ref="A33:D33"/>
    <mergeCell ref="J33:Q33"/>
    <mergeCell ref="G10:G11"/>
    <mergeCell ref="D10:D11"/>
    <mergeCell ref="B12:C12"/>
    <mergeCell ref="B10:C11"/>
    <mergeCell ref="E10:E11"/>
    <mergeCell ref="A31:D31"/>
    <mergeCell ref="A34:D34"/>
    <mergeCell ref="A35:D35"/>
    <mergeCell ref="B42:C42"/>
    <mergeCell ref="A37:Q37"/>
    <mergeCell ref="A38:Q38"/>
    <mergeCell ref="A40:A41"/>
    <mergeCell ref="B40:C41"/>
    <mergeCell ref="D40:D41"/>
    <mergeCell ref="H10:H11"/>
    <mergeCell ref="I10:I11"/>
    <mergeCell ref="M10:O10"/>
    <mergeCell ref="P10:P11"/>
    <mergeCell ref="J10:K10"/>
    <mergeCell ref="E40:E41"/>
    <mergeCell ref="F40:F41"/>
    <mergeCell ref="G40:G41"/>
    <mergeCell ref="H40:H41"/>
    <mergeCell ref="I40:I41"/>
    <mergeCell ref="J40:K40"/>
    <mergeCell ref="L40:L41"/>
    <mergeCell ref="M40:O40"/>
    <mergeCell ref="P40:P41"/>
    <mergeCell ref="Q40:Q41"/>
  </mergeCells>
  <phoneticPr fontId="9" type="noConversion"/>
  <conditionalFormatting sqref="F43:F46">
    <cfRule type="cellIs" dxfId="81" priority="115" stopIfTrue="1" operator="lessThan">
      <formula>3</formula>
    </cfRule>
    <cfRule type="cellIs" dxfId="80" priority="116" stopIfTrue="1" operator="lessThan">
      <formula>5</formula>
    </cfRule>
    <cfRule type="cellIs" dxfId="79" priority="117" stopIfTrue="1" operator="notBetween">
      <formula>7</formula>
      <formula>"&lt;7"</formula>
    </cfRule>
  </conditionalFormatting>
  <conditionalFormatting sqref="G43:G46">
    <cfRule type="cellIs" dxfId="78" priority="112" stopIfTrue="1" operator="lessThan">
      <formula>30</formula>
    </cfRule>
    <cfRule type="cellIs" dxfId="77" priority="113" stopIfTrue="1" operator="lessThan">
      <formula>50</formula>
    </cfRule>
    <cfRule type="cellIs" dxfId="76" priority="114" stopIfTrue="1" operator="notBetween">
      <formula>70</formula>
      <formula>"&lt;70"</formula>
    </cfRule>
  </conditionalFormatting>
  <conditionalFormatting sqref="F49:F52">
    <cfRule type="cellIs" dxfId="75" priority="97" stopIfTrue="1" operator="lessThan">
      <formula>3</formula>
    </cfRule>
    <cfRule type="cellIs" dxfId="74" priority="98" stopIfTrue="1" operator="lessThan">
      <formula>5</formula>
    </cfRule>
    <cfRule type="cellIs" dxfId="73" priority="99" stopIfTrue="1" operator="notBetween">
      <formula>7</formula>
      <formula>"&lt;7"</formula>
    </cfRule>
  </conditionalFormatting>
  <conditionalFormatting sqref="G49:G52">
    <cfRule type="cellIs" dxfId="72" priority="91" stopIfTrue="1" operator="lessThan">
      <formula>30</formula>
    </cfRule>
    <cfRule type="cellIs" dxfId="71" priority="92" stopIfTrue="1" operator="lessThan">
      <formula>50</formula>
    </cfRule>
    <cfRule type="cellIs" dxfId="70" priority="93" stopIfTrue="1" operator="notBetween">
      <formula>70</formula>
      <formula>"&lt;70"</formula>
    </cfRule>
  </conditionalFormatting>
  <conditionalFormatting sqref="F13:F18">
    <cfRule type="cellIs" dxfId="69" priority="22" stopIfTrue="1" operator="lessThan">
      <formula>3</formula>
    </cfRule>
    <cfRule type="cellIs" dxfId="68" priority="23" stopIfTrue="1" operator="lessThan">
      <formula>5</formula>
    </cfRule>
    <cfRule type="cellIs" dxfId="67" priority="24" stopIfTrue="1" operator="notBetween">
      <formula>7</formula>
      <formula>"&lt;7"</formula>
    </cfRule>
  </conditionalFormatting>
  <conditionalFormatting sqref="G13:G18">
    <cfRule type="cellIs" dxfId="66" priority="19" stopIfTrue="1" operator="lessThan">
      <formula>30</formula>
    </cfRule>
    <cfRule type="cellIs" dxfId="65" priority="20" stopIfTrue="1" operator="lessThan">
      <formula>50</formula>
    </cfRule>
    <cfRule type="cellIs" dxfId="64" priority="21" stopIfTrue="1" operator="notBetween">
      <formula>70</formula>
      <formula>"&lt;70"</formula>
    </cfRule>
  </conditionalFormatting>
  <conditionalFormatting sqref="F47:F48">
    <cfRule type="cellIs" dxfId="63" priority="4" stopIfTrue="1" operator="lessThan">
      <formula>3</formula>
    </cfRule>
    <cfRule type="cellIs" dxfId="62" priority="5" stopIfTrue="1" operator="lessThan">
      <formula>5</formula>
    </cfRule>
    <cfRule type="cellIs" dxfId="61" priority="6" stopIfTrue="1" operator="notBetween">
      <formula>7</formula>
      <formula>"&lt;7"</formula>
    </cfRule>
  </conditionalFormatting>
  <conditionalFormatting sqref="G47:G48">
    <cfRule type="cellIs" dxfId="60" priority="1" stopIfTrue="1" operator="lessThan">
      <formula>30</formula>
    </cfRule>
    <cfRule type="cellIs" dxfId="59" priority="2" stopIfTrue="1" operator="lessThan">
      <formula>50</formula>
    </cfRule>
    <cfRule type="cellIs" dxfId="58" priority="3" stopIfTrue="1" operator="notBetween">
      <formula>70</formula>
      <formula>"&lt;70"</formula>
    </cfRule>
  </conditionalFormatting>
  <pageMargins left="0.5" right="0.25" top="0.25" bottom="0.5" header="0" footer="0.25"/>
  <pageSetup paperSize="9" scale="93" orientation="landscape" r:id="rId1"/>
  <headerFooter alignWithMargins="0">
    <oddFooter>&amp;L&amp;"Times New Roman,Regular"&amp;8Bảng thanh toán HB Khóa 2016 CĐ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Q181"/>
  <sheetViews>
    <sheetView view="pageBreakPreview" topLeftCell="A133" zoomScaleNormal="100" workbookViewId="0">
      <selection activeCell="H150" sqref="H150"/>
    </sheetView>
  </sheetViews>
  <sheetFormatPr defaultRowHeight="12.75" x14ac:dyDescent="0.2"/>
  <cols>
    <col min="1" max="1" width="5.7109375" style="1" customWidth="1"/>
    <col min="2" max="2" width="19.7109375" style="1" customWidth="1"/>
    <col min="3" max="3" width="8.7109375" style="1" customWidth="1"/>
    <col min="4" max="4" width="10.7109375" style="1" customWidth="1"/>
    <col min="5" max="5" width="12.7109375" style="1" customWidth="1"/>
    <col min="6" max="7" width="6.7109375" style="1" customWidth="1"/>
    <col min="8" max="8" width="8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2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8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8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8" customHeight="1" x14ac:dyDescent="0.25">
      <c r="A4" s="123" t="s">
        <v>105</v>
      </c>
      <c r="B4" s="123"/>
      <c r="C4" s="123"/>
      <c r="D4" s="123"/>
      <c r="E4" s="13"/>
      <c r="F4" s="13"/>
      <c r="G4" s="13"/>
      <c r="P4" s="76"/>
    </row>
    <row r="5" spans="1:17" ht="18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15" customHeight="1" x14ac:dyDescent="0.2"/>
    <row r="7" spans="1:17" ht="24.95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4.95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5" customHeight="1" x14ac:dyDescent="0.25">
      <c r="Q9" s="3"/>
    </row>
    <row r="10" spans="1:17" ht="30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21" t="s">
        <v>74</v>
      </c>
      <c r="G10" s="109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18" customHeight="1" x14ac:dyDescent="0.25">
      <c r="A11" s="112"/>
      <c r="B11" s="117"/>
      <c r="C11" s="118"/>
      <c r="D11" s="120"/>
      <c r="E11" s="120"/>
      <c r="F11" s="122"/>
      <c r="G11" s="110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15.95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0" customHeight="1" x14ac:dyDescent="0.2">
      <c r="A13" s="16">
        <v>1</v>
      </c>
      <c r="B13" s="82" t="s">
        <v>455</v>
      </c>
      <c r="C13" s="83" t="s">
        <v>94</v>
      </c>
      <c r="D13" s="72" t="s">
        <v>458</v>
      </c>
      <c r="E13" s="73" t="s">
        <v>460</v>
      </c>
      <c r="F13" s="85">
        <v>9.32</v>
      </c>
      <c r="G13" s="86">
        <v>100</v>
      </c>
      <c r="H13" s="67" t="s">
        <v>118</v>
      </c>
      <c r="I13" s="19">
        <v>2750000</v>
      </c>
      <c r="J13" s="17"/>
      <c r="K13" s="17"/>
      <c r="L13" s="20">
        <f t="shared" ref="L13:L14" si="0">SUM(I13,K13)</f>
        <v>2750000</v>
      </c>
      <c r="M13" s="17"/>
      <c r="N13" s="17"/>
      <c r="O13" s="17"/>
      <c r="P13" s="20">
        <f t="shared" ref="P13:P14" si="1">L13-O13</f>
        <v>2750000</v>
      </c>
      <c r="Q13" s="17"/>
    </row>
    <row r="14" spans="1:17" ht="30" customHeight="1" x14ac:dyDescent="0.2">
      <c r="A14" s="16">
        <v>6</v>
      </c>
      <c r="B14" s="82" t="s">
        <v>456</v>
      </c>
      <c r="C14" s="83" t="s">
        <v>457</v>
      </c>
      <c r="D14" s="72" t="s">
        <v>459</v>
      </c>
      <c r="E14" s="73" t="s">
        <v>460</v>
      </c>
      <c r="F14" s="85">
        <v>9.2799999999999994</v>
      </c>
      <c r="G14" s="86">
        <v>93</v>
      </c>
      <c r="H14" s="67" t="s">
        <v>118</v>
      </c>
      <c r="I14" s="19">
        <v>2750000</v>
      </c>
      <c r="J14" s="17"/>
      <c r="K14" s="17"/>
      <c r="L14" s="20">
        <f t="shared" si="0"/>
        <v>2750000</v>
      </c>
      <c r="M14" s="17"/>
      <c r="N14" s="17"/>
      <c r="O14" s="17"/>
      <c r="P14" s="20">
        <f t="shared" si="1"/>
        <v>2750000</v>
      </c>
      <c r="Q14" s="17"/>
    </row>
    <row r="15" spans="1:17" s="11" customFormat="1" ht="30" customHeight="1" x14ac:dyDescent="0.2">
      <c r="A15" s="9"/>
      <c r="B15" s="55" t="s">
        <v>38</v>
      </c>
      <c r="C15" s="27">
        <f>A14</f>
        <v>6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8">
        <f>SUM(P13:P14)</f>
        <v>5500000</v>
      </c>
      <c r="Q15" s="10"/>
    </row>
    <row r="16" spans="1:17" ht="30" customHeight="1" x14ac:dyDescent="0.25">
      <c r="B16" s="3" t="s">
        <v>454</v>
      </c>
    </row>
    <row r="17" spans="1:17" ht="18" customHeight="1" x14ac:dyDescent="0.25">
      <c r="P17" s="12" t="s">
        <v>195</v>
      </c>
    </row>
    <row r="18" spans="1:17" ht="18" customHeight="1" x14ac:dyDescent="0.25">
      <c r="B18" s="77" t="s">
        <v>21</v>
      </c>
      <c r="I18" s="77" t="s">
        <v>23</v>
      </c>
      <c r="P18" s="77" t="s">
        <v>22</v>
      </c>
    </row>
    <row r="19" spans="1:17" ht="18" customHeight="1" x14ac:dyDescent="0.2">
      <c r="B19" s="5"/>
      <c r="I19" s="5"/>
      <c r="P19" s="5"/>
    </row>
    <row r="20" spans="1:17" s="94" customFormat="1" ht="18" customHeight="1" x14ac:dyDescent="0.2">
      <c r="A20" s="100"/>
      <c r="B20" s="80" t="s">
        <v>52</v>
      </c>
      <c r="C20" s="100"/>
      <c r="D20" s="100"/>
      <c r="E20" s="100"/>
      <c r="F20" s="100"/>
      <c r="G20" s="100"/>
      <c r="H20" s="100"/>
      <c r="I20" s="80" t="s">
        <v>52</v>
      </c>
      <c r="J20" s="100"/>
      <c r="K20" s="100"/>
      <c r="L20" s="100"/>
      <c r="M20" s="100"/>
      <c r="N20" s="100"/>
      <c r="O20" s="100"/>
      <c r="P20" s="80" t="s">
        <v>52</v>
      </c>
      <c r="Q20" s="100"/>
    </row>
    <row r="21" spans="1:17" ht="18" customHeight="1" x14ac:dyDescent="0.2"/>
    <row r="22" spans="1:17" ht="18" customHeight="1" x14ac:dyDescent="0.2"/>
    <row r="23" spans="1:17" ht="18" customHeight="1" x14ac:dyDescent="0.25">
      <c r="B23" s="78" t="s">
        <v>100</v>
      </c>
      <c r="I23" s="78" t="s">
        <v>36</v>
      </c>
      <c r="P23" s="78" t="s">
        <v>37</v>
      </c>
    </row>
    <row r="24" spans="1:17" ht="18" customHeight="1" x14ac:dyDescent="0.2"/>
    <row r="25" spans="1:17" ht="18" customHeight="1" x14ac:dyDescent="0.2"/>
    <row r="26" spans="1:17" ht="18" customHeight="1" x14ac:dyDescent="0.2"/>
    <row r="27" spans="1:17" ht="18" customHeight="1" x14ac:dyDescent="0.2"/>
    <row r="28" spans="1:17" ht="18" customHeight="1" x14ac:dyDescent="0.2"/>
    <row r="29" spans="1:17" ht="18" customHeight="1" x14ac:dyDescent="0.2"/>
    <row r="30" spans="1:17" ht="18" customHeight="1" x14ac:dyDescent="0.25">
      <c r="A30" s="123" t="s">
        <v>24</v>
      </c>
      <c r="B30" s="123"/>
      <c r="C30" s="123"/>
      <c r="D30" s="123"/>
      <c r="E30" s="13"/>
      <c r="F30" s="13"/>
      <c r="G30" s="13"/>
      <c r="J30" s="124" t="s">
        <v>29</v>
      </c>
      <c r="K30" s="124"/>
      <c r="L30" s="124"/>
      <c r="M30" s="124"/>
      <c r="N30" s="124"/>
      <c r="O30" s="124"/>
      <c r="P30" s="124"/>
      <c r="Q30" s="124"/>
    </row>
    <row r="31" spans="1:17" ht="18" customHeight="1" x14ac:dyDescent="0.25">
      <c r="A31" s="124" t="s">
        <v>53</v>
      </c>
      <c r="B31" s="124"/>
      <c r="C31" s="124"/>
      <c r="D31" s="124"/>
      <c r="E31" s="14"/>
      <c r="F31" s="14"/>
      <c r="G31" s="14"/>
      <c r="J31" s="125" t="s">
        <v>45</v>
      </c>
      <c r="K31" s="125"/>
      <c r="L31" s="125"/>
      <c r="M31" s="125"/>
      <c r="N31" s="125"/>
      <c r="O31" s="125"/>
      <c r="P31" s="125"/>
      <c r="Q31" s="125"/>
    </row>
    <row r="32" spans="1:17" ht="18" customHeight="1" x14ac:dyDescent="0.25">
      <c r="A32" s="124" t="s">
        <v>54</v>
      </c>
      <c r="B32" s="124"/>
      <c r="C32" s="124"/>
      <c r="D32" s="124"/>
      <c r="E32" s="14"/>
      <c r="F32" s="14"/>
      <c r="G32" s="14"/>
      <c r="J32" s="123"/>
      <c r="K32" s="123"/>
      <c r="L32" s="123"/>
      <c r="M32" s="123"/>
      <c r="N32" s="123"/>
      <c r="O32" s="123"/>
      <c r="P32" s="123"/>
      <c r="Q32" s="123"/>
    </row>
    <row r="33" spans="1:17" ht="18" customHeight="1" x14ac:dyDescent="0.25">
      <c r="A33" s="123" t="s">
        <v>105</v>
      </c>
      <c r="B33" s="123"/>
      <c r="C33" s="123"/>
      <c r="D33" s="123"/>
      <c r="E33" s="13"/>
      <c r="F33" s="13"/>
      <c r="G33" s="13"/>
      <c r="P33" s="4"/>
    </row>
    <row r="34" spans="1:17" ht="18" customHeight="1" x14ac:dyDescent="0.25">
      <c r="A34" s="123" t="s">
        <v>32</v>
      </c>
      <c r="B34" s="123"/>
      <c r="C34" s="123"/>
      <c r="D34" s="123"/>
      <c r="E34" s="15"/>
      <c r="F34" s="15"/>
      <c r="G34" s="15"/>
    </row>
    <row r="35" spans="1:17" ht="15" customHeight="1" x14ac:dyDescent="0.2"/>
    <row r="36" spans="1:17" ht="24.95" customHeight="1" x14ac:dyDescent="0.3">
      <c r="A36" s="128" t="s">
        <v>33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</row>
    <row r="37" spans="1:17" ht="24.95" customHeight="1" x14ac:dyDescent="0.3">
      <c r="A37" s="129" t="s">
        <v>192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</row>
    <row r="38" spans="1:17" ht="15" customHeight="1" x14ac:dyDescent="0.25">
      <c r="Q38" s="3"/>
    </row>
    <row r="39" spans="1:17" ht="30" customHeight="1" x14ac:dyDescent="0.2">
      <c r="A39" s="111" t="s">
        <v>0</v>
      </c>
      <c r="B39" s="115" t="s">
        <v>1</v>
      </c>
      <c r="C39" s="116"/>
      <c r="D39" s="119" t="s">
        <v>2</v>
      </c>
      <c r="E39" s="119" t="s">
        <v>28</v>
      </c>
      <c r="F39" s="121" t="s">
        <v>74</v>
      </c>
      <c r="G39" s="109" t="s">
        <v>75</v>
      </c>
      <c r="H39" s="111" t="s">
        <v>3</v>
      </c>
      <c r="I39" s="111" t="s">
        <v>4</v>
      </c>
      <c r="J39" s="106" t="s">
        <v>5</v>
      </c>
      <c r="K39" s="108"/>
      <c r="L39" s="113" t="s">
        <v>8</v>
      </c>
      <c r="M39" s="106" t="s">
        <v>9</v>
      </c>
      <c r="N39" s="107"/>
      <c r="O39" s="108"/>
      <c r="P39" s="111" t="s">
        <v>13</v>
      </c>
      <c r="Q39" s="119" t="s">
        <v>14</v>
      </c>
    </row>
    <row r="40" spans="1:17" ht="18" customHeight="1" x14ac:dyDescent="0.25">
      <c r="A40" s="112"/>
      <c r="B40" s="117"/>
      <c r="C40" s="118"/>
      <c r="D40" s="120"/>
      <c r="E40" s="120"/>
      <c r="F40" s="122"/>
      <c r="G40" s="110"/>
      <c r="H40" s="112"/>
      <c r="I40" s="112"/>
      <c r="J40" s="7" t="s">
        <v>6</v>
      </c>
      <c r="K40" s="7" t="s">
        <v>7</v>
      </c>
      <c r="L40" s="114"/>
      <c r="M40" s="8" t="s">
        <v>10</v>
      </c>
      <c r="N40" s="8" t="s">
        <v>11</v>
      </c>
      <c r="O40" s="7" t="s">
        <v>12</v>
      </c>
      <c r="P40" s="112"/>
      <c r="Q40" s="120"/>
    </row>
    <row r="41" spans="1:17" ht="20.100000000000001" customHeight="1" x14ac:dyDescent="0.2">
      <c r="A41" s="16" t="s">
        <v>15</v>
      </c>
      <c r="B41" s="126" t="s">
        <v>16</v>
      </c>
      <c r="C41" s="127"/>
      <c r="D41" s="16" t="s">
        <v>17</v>
      </c>
      <c r="E41" s="16"/>
      <c r="F41" s="16"/>
      <c r="G41" s="16"/>
      <c r="H41" s="16" t="s">
        <v>18</v>
      </c>
      <c r="I41" s="16">
        <v>1</v>
      </c>
      <c r="J41" s="16">
        <v>2</v>
      </c>
      <c r="K41" s="16">
        <v>3</v>
      </c>
      <c r="L41" s="16">
        <v>4</v>
      </c>
      <c r="M41" s="16">
        <v>5</v>
      </c>
      <c r="N41" s="16">
        <v>6</v>
      </c>
      <c r="O41" s="16">
        <v>7</v>
      </c>
      <c r="P41" s="16" t="s">
        <v>19</v>
      </c>
      <c r="Q41" s="16" t="s">
        <v>20</v>
      </c>
    </row>
    <row r="42" spans="1:17" ht="20.100000000000001" customHeight="1" x14ac:dyDescent="0.2">
      <c r="A42" s="16">
        <v>1</v>
      </c>
      <c r="B42" s="82" t="s">
        <v>401</v>
      </c>
      <c r="C42" s="83" t="s">
        <v>111</v>
      </c>
      <c r="D42" s="72" t="s">
        <v>496</v>
      </c>
      <c r="E42" s="73" t="s">
        <v>527</v>
      </c>
      <c r="F42" s="85">
        <v>8.0299999999999994</v>
      </c>
      <c r="G42" s="86">
        <v>90</v>
      </c>
      <c r="H42" s="67" t="s">
        <v>35</v>
      </c>
      <c r="I42" s="19">
        <v>2375000</v>
      </c>
      <c r="J42" s="17"/>
      <c r="K42" s="17"/>
      <c r="L42" s="20">
        <f t="shared" ref="L42:L72" si="2">SUM(I42,K42)</f>
        <v>2375000</v>
      </c>
      <c r="M42" s="17"/>
      <c r="N42" s="17"/>
      <c r="O42" s="17"/>
      <c r="P42" s="20">
        <f t="shared" ref="P42:P72" si="3">L42-O42</f>
        <v>2375000</v>
      </c>
      <c r="Q42" s="17"/>
    </row>
    <row r="43" spans="1:17" ht="20.100000000000001" customHeight="1" x14ac:dyDescent="0.2">
      <c r="A43" s="16">
        <v>2</v>
      </c>
      <c r="B43" s="82" t="s">
        <v>228</v>
      </c>
      <c r="C43" s="83" t="s">
        <v>332</v>
      </c>
      <c r="D43" s="72" t="s">
        <v>497</v>
      </c>
      <c r="E43" s="73" t="s">
        <v>528</v>
      </c>
      <c r="F43" s="85">
        <v>8.49</v>
      </c>
      <c r="G43" s="86">
        <v>100</v>
      </c>
      <c r="H43" s="67" t="s">
        <v>35</v>
      </c>
      <c r="I43" s="19">
        <v>2375000</v>
      </c>
      <c r="J43" s="17"/>
      <c r="K43" s="17"/>
      <c r="L43" s="20">
        <f t="shared" si="2"/>
        <v>2375000</v>
      </c>
      <c r="M43" s="17"/>
      <c r="N43" s="17"/>
      <c r="O43" s="17"/>
      <c r="P43" s="20">
        <f t="shared" si="3"/>
        <v>2375000</v>
      </c>
      <c r="Q43" s="17"/>
    </row>
    <row r="44" spans="1:17" ht="20.100000000000001" customHeight="1" x14ac:dyDescent="0.2">
      <c r="A44" s="16">
        <v>3</v>
      </c>
      <c r="B44" s="82" t="s">
        <v>461</v>
      </c>
      <c r="C44" s="83" t="s">
        <v>462</v>
      </c>
      <c r="D44" s="72" t="s">
        <v>498</v>
      </c>
      <c r="E44" s="73" t="s">
        <v>528</v>
      </c>
      <c r="F44" s="85">
        <v>8.19</v>
      </c>
      <c r="G44" s="86">
        <v>100</v>
      </c>
      <c r="H44" s="67" t="s">
        <v>35</v>
      </c>
      <c r="I44" s="19">
        <v>2375000</v>
      </c>
      <c r="J44" s="17"/>
      <c r="K44" s="17"/>
      <c r="L44" s="20">
        <f t="shared" si="2"/>
        <v>2375000</v>
      </c>
      <c r="M44" s="17"/>
      <c r="N44" s="17"/>
      <c r="O44" s="17"/>
      <c r="P44" s="20">
        <f t="shared" si="3"/>
        <v>2375000</v>
      </c>
      <c r="Q44" s="17"/>
    </row>
    <row r="45" spans="1:17" ht="20.100000000000001" customHeight="1" x14ac:dyDescent="0.2">
      <c r="A45" s="16">
        <v>4</v>
      </c>
      <c r="B45" s="82" t="s">
        <v>463</v>
      </c>
      <c r="C45" s="83" t="s">
        <v>464</v>
      </c>
      <c r="D45" s="72" t="s">
        <v>499</v>
      </c>
      <c r="E45" s="73" t="s">
        <v>528</v>
      </c>
      <c r="F45" s="85">
        <v>8.5299999999999994</v>
      </c>
      <c r="G45" s="86">
        <v>100</v>
      </c>
      <c r="H45" s="67" t="s">
        <v>35</v>
      </c>
      <c r="I45" s="19">
        <v>2375000</v>
      </c>
      <c r="J45" s="17"/>
      <c r="K45" s="17"/>
      <c r="L45" s="20">
        <f t="shared" si="2"/>
        <v>2375000</v>
      </c>
      <c r="M45" s="17"/>
      <c r="N45" s="17"/>
      <c r="O45" s="17"/>
      <c r="P45" s="20">
        <f t="shared" si="3"/>
        <v>2375000</v>
      </c>
      <c r="Q45" s="17"/>
    </row>
    <row r="46" spans="1:17" ht="20.100000000000001" customHeight="1" x14ac:dyDescent="0.2">
      <c r="A46" s="16">
        <v>5</v>
      </c>
      <c r="B46" s="82" t="s">
        <v>465</v>
      </c>
      <c r="C46" s="83" t="s">
        <v>408</v>
      </c>
      <c r="D46" s="72" t="s">
        <v>500</v>
      </c>
      <c r="E46" s="73" t="s">
        <v>529</v>
      </c>
      <c r="F46" s="85">
        <v>8.06</v>
      </c>
      <c r="G46" s="86">
        <v>86</v>
      </c>
      <c r="H46" s="67" t="s">
        <v>35</v>
      </c>
      <c r="I46" s="19">
        <v>2375000</v>
      </c>
      <c r="J46" s="17"/>
      <c r="K46" s="17"/>
      <c r="L46" s="20">
        <f t="shared" si="2"/>
        <v>2375000</v>
      </c>
      <c r="M46" s="17"/>
      <c r="N46" s="17"/>
      <c r="O46" s="17"/>
      <c r="P46" s="20">
        <f t="shared" si="3"/>
        <v>2375000</v>
      </c>
      <c r="Q46" s="17"/>
    </row>
    <row r="47" spans="1:17" ht="20.100000000000001" customHeight="1" x14ac:dyDescent="0.2">
      <c r="A47" s="16">
        <v>6</v>
      </c>
      <c r="B47" s="82" t="s">
        <v>466</v>
      </c>
      <c r="C47" s="83" t="s">
        <v>467</v>
      </c>
      <c r="D47" s="72" t="s">
        <v>501</v>
      </c>
      <c r="E47" s="73" t="s">
        <v>530</v>
      </c>
      <c r="F47" s="86">
        <v>8.6300000000000008</v>
      </c>
      <c r="G47" s="86">
        <v>82</v>
      </c>
      <c r="H47" s="67" t="s">
        <v>35</v>
      </c>
      <c r="I47" s="19">
        <v>2375000</v>
      </c>
      <c r="J47" s="17"/>
      <c r="K47" s="17"/>
      <c r="L47" s="20">
        <f t="shared" si="2"/>
        <v>2375000</v>
      </c>
      <c r="M47" s="17"/>
      <c r="N47" s="17"/>
      <c r="O47" s="17"/>
      <c r="P47" s="20">
        <f t="shared" si="3"/>
        <v>2375000</v>
      </c>
      <c r="Q47" s="17"/>
    </row>
    <row r="48" spans="1:17" ht="20.100000000000001" customHeight="1" x14ac:dyDescent="0.2">
      <c r="A48" s="16">
        <v>7</v>
      </c>
      <c r="B48" s="82" t="s">
        <v>468</v>
      </c>
      <c r="C48" s="83" t="s">
        <v>253</v>
      </c>
      <c r="D48" s="72" t="s">
        <v>502</v>
      </c>
      <c r="E48" s="73" t="s">
        <v>530</v>
      </c>
      <c r="F48" s="86">
        <v>8.01</v>
      </c>
      <c r="G48" s="86">
        <v>80</v>
      </c>
      <c r="H48" s="67" t="s">
        <v>35</v>
      </c>
      <c r="I48" s="19">
        <v>2375000</v>
      </c>
      <c r="J48" s="17"/>
      <c r="K48" s="17"/>
      <c r="L48" s="20">
        <f t="shared" si="2"/>
        <v>2375000</v>
      </c>
      <c r="M48" s="17"/>
      <c r="N48" s="17"/>
      <c r="O48" s="17"/>
      <c r="P48" s="20">
        <f t="shared" si="3"/>
        <v>2375000</v>
      </c>
      <c r="Q48" s="17"/>
    </row>
    <row r="49" spans="1:17" ht="20.100000000000001" customHeight="1" x14ac:dyDescent="0.2">
      <c r="A49" s="16">
        <v>8</v>
      </c>
      <c r="B49" s="82" t="s">
        <v>469</v>
      </c>
      <c r="C49" s="83" t="s">
        <v>470</v>
      </c>
      <c r="D49" s="72" t="s">
        <v>503</v>
      </c>
      <c r="E49" s="73" t="s">
        <v>531</v>
      </c>
      <c r="F49" s="85">
        <v>8.5399999999999991</v>
      </c>
      <c r="G49" s="86">
        <v>91</v>
      </c>
      <c r="H49" s="67" t="s">
        <v>35</v>
      </c>
      <c r="I49" s="19">
        <v>2375000</v>
      </c>
      <c r="J49" s="17"/>
      <c r="K49" s="17"/>
      <c r="L49" s="20">
        <f t="shared" si="2"/>
        <v>2375000</v>
      </c>
      <c r="M49" s="17"/>
      <c r="N49" s="17"/>
      <c r="O49" s="17"/>
      <c r="P49" s="20">
        <f t="shared" si="3"/>
        <v>2375000</v>
      </c>
      <c r="Q49" s="17"/>
    </row>
    <row r="50" spans="1:17" ht="20.100000000000001" customHeight="1" x14ac:dyDescent="0.2">
      <c r="A50" s="16">
        <v>9</v>
      </c>
      <c r="B50" s="82" t="s">
        <v>471</v>
      </c>
      <c r="C50" s="83" t="s">
        <v>472</v>
      </c>
      <c r="D50" s="72" t="s">
        <v>504</v>
      </c>
      <c r="E50" s="73" t="s">
        <v>531</v>
      </c>
      <c r="F50" s="85">
        <v>8.11</v>
      </c>
      <c r="G50" s="86">
        <v>80</v>
      </c>
      <c r="H50" s="67" t="s">
        <v>35</v>
      </c>
      <c r="I50" s="19">
        <v>2375000</v>
      </c>
      <c r="J50" s="17"/>
      <c r="K50" s="17"/>
      <c r="L50" s="20">
        <f t="shared" si="2"/>
        <v>2375000</v>
      </c>
      <c r="M50" s="17"/>
      <c r="N50" s="17"/>
      <c r="O50" s="17"/>
      <c r="P50" s="20">
        <f t="shared" si="3"/>
        <v>2375000</v>
      </c>
      <c r="Q50" s="17"/>
    </row>
    <row r="51" spans="1:17" ht="20.100000000000001" customHeight="1" x14ac:dyDescent="0.2">
      <c r="A51" s="16">
        <v>10</v>
      </c>
      <c r="B51" s="82" t="s">
        <v>252</v>
      </c>
      <c r="C51" s="83" t="s">
        <v>473</v>
      </c>
      <c r="D51" s="72" t="s">
        <v>505</v>
      </c>
      <c r="E51" s="73" t="s">
        <v>532</v>
      </c>
      <c r="F51" s="85">
        <v>9</v>
      </c>
      <c r="G51" s="86">
        <v>80</v>
      </c>
      <c r="H51" s="67" t="s">
        <v>35</v>
      </c>
      <c r="I51" s="19">
        <v>2375000</v>
      </c>
      <c r="J51" s="17"/>
      <c r="K51" s="17"/>
      <c r="L51" s="20">
        <f t="shared" si="2"/>
        <v>2375000</v>
      </c>
      <c r="M51" s="17"/>
      <c r="N51" s="17"/>
      <c r="O51" s="17"/>
      <c r="P51" s="20">
        <f t="shared" si="3"/>
        <v>2375000</v>
      </c>
      <c r="Q51" s="17"/>
    </row>
    <row r="52" spans="1:17" ht="20.100000000000001" customHeight="1" x14ac:dyDescent="0.2">
      <c r="A52" s="16">
        <v>11</v>
      </c>
      <c r="B52" s="82" t="s">
        <v>329</v>
      </c>
      <c r="C52" s="83" t="s">
        <v>26</v>
      </c>
      <c r="D52" s="72" t="s">
        <v>506</v>
      </c>
      <c r="E52" s="73" t="s">
        <v>532</v>
      </c>
      <c r="F52" s="85">
        <v>8.5</v>
      </c>
      <c r="G52" s="86">
        <v>81</v>
      </c>
      <c r="H52" s="67" t="s">
        <v>35</v>
      </c>
      <c r="I52" s="19">
        <v>2375000</v>
      </c>
      <c r="J52" s="17"/>
      <c r="K52" s="17"/>
      <c r="L52" s="20">
        <f t="shared" si="2"/>
        <v>2375000</v>
      </c>
      <c r="M52" s="17"/>
      <c r="N52" s="17"/>
      <c r="O52" s="17"/>
      <c r="P52" s="20">
        <f t="shared" si="3"/>
        <v>2375000</v>
      </c>
      <c r="Q52" s="17"/>
    </row>
    <row r="53" spans="1:17" ht="20.100000000000001" customHeight="1" x14ac:dyDescent="0.2">
      <c r="A53" s="16">
        <v>12</v>
      </c>
      <c r="B53" s="82" t="s">
        <v>423</v>
      </c>
      <c r="C53" s="83" t="s">
        <v>474</v>
      </c>
      <c r="D53" s="72" t="s">
        <v>507</v>
      </c>
      <c r="E53" s="73" t="s">
        <v>460</v>
      </c>
      <c r="F53" s="85">
        <v>8.74</v>
      </c>
      <c r="G53" s="86">
        <v>100</v>
      </c>
      <c r="H53" s="67" t="s">
        <v>35</v>
      </c>
      <c r="I53" s="19">
        <v>2375000</v>
      </c>
      <c r="J53" s="17"/>
      <c r="K53" s="17"/>
      <c r="L53" s="20">
        <f t="shared" si="2"/>
        <v>2375000</v>
      </c>
      <c r="M53" s="17"/>
      <c r="N53" s="17"/>
      <c r="O53" s="17"/>
      <c r="P53" s="20">
        <f t="shared" si="3"/>
        <v>2375000</v>
      </c>
      <c r="Q53" s="17"/>
    </row>
    <row r="54" spans="1:17" ht="20.100000000000001" customHeight="1" x14ac:dyDescent="0.2">
      <c r="A54" s="16">
        <v>13</v>
      </c>
      <c r="B54" s="82" t="s">
        <v>475</v>
      </c>
      <c r="C54" s="83" t="s">
        <v>73</v>
      </c>
      <c r="D54" s="72" t="s">
        <v>508</v>
      </c>
      <c r="E54" s="73" t="s">
        <v>460</v>
      </c>
      <c r="F54" s="85">
        <v>8.98</v>
      </c>
      <c r="G54" s="86">
        <v>89</v>
      </c>
      <c r="H54" s="67" t="s">
        <v>35</v>
      </c>
      <c r="I54" s="19">
        <v>2375000</v>
      </c>
      <c r="J54" s="17"/>
      <c r="K54" s="17"/>
      <c r="L54" s="20">
        <f t="shared" si="2"/>
        <v>2375000</v>
      </c>
      <c r="M54" s="17"/>
      <c r="N54" s="17"/>
      <c r="O54" s="17"/>
      <c r="P54" s="20">
        <f t="shared" si="3"/>
        <v>2375000</v>
      </c>
      <c r="Q54" s="17"/>
    </row>
    <row r="55" spans="1:17" ht="20.100000000000001" customHeight="1" x14ac:dyDescent="0.2">
      <c r="A55" s="16">
        <v>14</v>
      </c>
      <c r="B55" s="82" t="s">
        <v>476</v>
      </c>
      <c r="C55" s="83" t="s">
        <v>73</v>
      </c>
      <c r="D55" s="72" t="s">
        <v>509</v>
      </c>
      <c r="E55" s="73" t="s">
        <v>460</v>
      </c>
      <c r="F55" s="85">
        <v>8.76</v>
      </c>
      <c r="G55" s="86">
        <v>82</v>
      </c>
      <c r="H55" s="67" t="s">
        <v>35</v>
      </c>
      <c r="I55" s="19">
        <v>2375000</v>
      </c>
      <c r="J55" s="17"/>
      <c r="K55" s="17"/>
      <c r="L55" s="20">
        <f t="shared" si="2"/>
        <v>2375000</v>
      </c>
      <c r="M55" s="17"/>
      <c r="N55" s="17"/>
      <c r="O55" s="17"/>
      <c r="P55" s="20">
        <f t="shared" si="3"/>
        <v>2375000</v>
      </c>
      <c r="Q55" s="17"/>
    </row>
    <row r="56" spans="1:17" ht="20.100000000000001" customHeight="1" x14ac:dyDescent="0.2">
      <c r="A56" s="16">
        <v>15</v>
      </c>
      <c r="B56" s="82" t="s">
        <v>477</v>
      </c>
      <c r="C56" s="83" t="s">
        <v>330</v>
      </c>
      <c r="D56" s="72" t="s">
        <v>510</v>
      </c>
      <c r="E56" s="73" t="s">
        <v>460</v>
      </c>
      <c r="F56" s="85">
        <v>8.6199999999999992</v>
      </c>
      <c r="G56" s="86">
        <v>87</v>
      </c>
      <c r="H56" s="67" t="s">
        <v>35</v>
      </c>
      <c r="I56" s="19">
        <v>2375000</v>
      </c>
      <c r="J56" s="17"/>
      <c r="K56" s="17"/>
      <c r="L56" s="20">
        <f t="shared" si="2"/>
        <v>2375000</v>
      </c>
      <c r="M56" s="17"/>
      <c r="N56" s="17"/>
      <c r="O56" s="17"/>
      <c r="P56" s="20">
        <f t="shared" si="3"/>
        <v>2375000</v>
      </c>
      <c r="Q56" s="17"/>
    </row>
    <row r="57" spans="1:17" ht="20.100000000000001" customHeight="1" x14ac:dyDescent="0.2">
      <c r="A57" s="16">
        <v>16</v>
      </c>
      <c r="B57" s="82" t="s">
        <v>478</v>
      </c>
      <c r="C57" s="83" t="s">
        <v>313</v>
      </c>
      <c r="D57" s="72" t="s">
        <v>511</v>
      </c>
      <c r="E57" s="73" t="s">
        <v>460</v>
      </c>
      <c r="F57" s="85">
        <v>8.42</v>
      </c>
      <c r="G57" s="86">
        <v>94</v>
      </c>
      <c r="H57" s="67" t="s">
        <v>35</v>
      </c>
      <c r="I57" s="19">
        <v>2375000</v>
      </c>
      <c r="J57" s="17"/>
      <c r="K57" s="17"/>
      <c r="L57" s="20">
        <f t="shared" si="2"/>
        <v>2375000</v>
      </c>
      <c r="M57" s="17"/>
      <c r="N57" s="17"/>
      <c r="O57" s="17"/>
      <c r="P57" s="20">
        <f t="shared" si="3"/>
        <v>2375000</v>
      </c>
      <c r="Q57" s="17"/>
    </row>
    <row r="58" spans="1:17" ht="20.100000000000001" customHeight="1" x14ac:dyDescent="0.2">
      <c r="A58" s="16">
        <v>17</v>
      </c>
      <c r="B58" s="82" t="s">
        <v>479</v>
      </c>
      <c r="C58" s="83" t="s">
        <v>480</v>
      </c>
      <c r="D58" s="72" t="s">
        <v>512</v>
      </c>
      <c r="E58" s="73" t="s">
        <v>460</v>
      </c>
      <c r="F58" s="85">
        <v>8.86</v>
      </c>
      <c r="G58" s="86">
        <v>92</v>
      </c>
      <c r="H58" s="67" t="s">
        <v>35</v>
      </c>
      <c r="I58" s="19">
        <v>2375000</v>
      </c>
      <c r="J58" s="17"/>
      <c r="K58" s="17"/>
      <c r="L58" s="20">
        <f t="shared" si="2"/>
        <v>2375000</v>
      </c>
      <c r="M58" s="17"/>
      <c r="N58" s="17"/>
      <c r="O58" s="17"/>
      <c r="P58" s="20">
        <f t="shared" si="3"/>
        <v>2375000</v>
      </c>
      <c r="Q58" s="17"/>
    </row>
    <row r="59" spans="1:17" ht="20.100000000000001" customHeight="1" x14ac:dyDescent="0.2">
      <c r="A59" s="16">
        <v>18</v>
      </c>
      <c r="B59" s="82" t="s">
        <v>481</v>
      </c>
      <c r="C59" s="83" t="s">
        <v>482</v>
      </c>
      <c r="D59" s="72" t="s">
        <v>513</v>
      </c>
      <c r="E59" s="73" t="s">
        <v>460</v>
      </c>
      <c r="F59" s="85">
        <v>8.52</v>
      </c>
      <c r="G59" s="86">
        <v>90</v>
      </c>
      <c r="H59" s="67" t="s">
        <v>35</v>
      </c>
      <c r="I59" s="19">
        <v>2375000</v>
      </c>
      <c r="J59" s="17"/>
      <c r="K59" s="17"/>
      <c r="L59" s="20">
        <f t="shared" si="2"/>
        <v>2375000</v>
      </c>
      <c r="M59" s="17"/>
      <c r="N59" s="17"/>
      <c r="O59" s="17"/>
      <c r="P59" s="20">
        <f t="shared" si="3"/>
        <v>2375000</v>
      </c>
      <c r="Q59" s="17"/>
    </row>
    <row r="60" spans="1:17" ht="20.100000000000001" customHeight="1" x14ac:dyDescent="0.2">
      <c r="A60" s="16">
        <v>19</v>
      </c>
      <c r="B60" s="82" t="s">
        <v>483</v>
      </c>
      <c r="C60" s="83" t="s">
        <v>484</v>
      </c>
      <c r="D60" s="72" t="s">
        <v>514</v>
      </c>
      <c r="E60" s="73" t="s">
        <v>533</v>
      </c>
      <c r="F60" s="85">
        <v>8.1300000000000008</v>
      </c>
      <c r="G60" s="86">
        <v>82</v>
      </c>
      <c r="H60" s="67" t="s">
        <v>35</v>
      </c>
      <c r="I60" s="19">
        <v>2375000</v>
      </c>
      <c r="J60" s="17"/>
      <c r="K60" s="17"/>
      <c r="L60" s="20">
        <f t="shared" si="2"/>
        <v>2375000</v>
      </c>
      <c r="M60" s="17"/>
      <c r="N60" s="17"/>
      <c r="O60" s="17"/>
      <c r="P60" s="20">
        <f t="shared" si="3"/>
        <v>2375000</v>
      </c>
      <c r="Q60" s="17"/>
    </row>
    <row r="61" spans="1:17" ht="20.100000000000001" customHeight="1" x14ac:dyDescent="0.2">
      <c r="A61" s="16">
        <v>20</v>
      </c>
      <c r="B61" s="82" t="s">
        <v>485</v>
      </c>
      <c r="C61" s="83" t="s">
        <v>486</v>
      </c>
      <c r="D61" s="72" t="s">
        <v>515</v>
      </c>
      <c r="E61" s="73" t="s">
        <v>533</v>
      </c>
      <c r="F61" s="85">
        <v>8.0399999999999991</v>
      </c>
      <c r="G61" s="86">
        <v>86</v>
      </c>
      <c r="H61" s="67" t="s">
        <v>35</v>
      </c>
      <c r="I61" s="19">
        <v>2375000</v>
      </c>
      <c r="J61" s="17"/>
      <c r="K61" s="17"/>
      <c r="L61" s="20">
        <f t="shared" si="2"/>
        <v>2375000</v>
      </c>
      <c r="M61" s="17"/>
      <c r="N61" s="17"/>
      <c r="O61" s="17"/>
      <c r="P61" s="20">
        <f t="shared" si="3"/>
        <v>2375000</v>
      </c>
      <c r="Q61" s="17"/>
    </row>
    <row r="62" spans="1:17" ht="20.100000000000001" customHeight="1" x14ac:dyDescent="0.2">
      <c r="A62" s="16">
        <v>21</v>
      </c>
      <c r="B62" s="82" t="s">
        <v>487</v>
      </c>
      <c r="C62" s="83" t="s">
        <v>119</v>
      </c>
      <c r="D62" s="72" t="s">
        <v>516</v>
      </c>
      <c r="E62" s="73" t="s">
        <v>533</v>
      </c>
      <c r="F62" s="85">
        <v>8.75</v>
      </c>
      <c r="G62" s="86">
        <v>81</v>
      </c>
      <c r="H62" s="67" t="s">
        <v>35</v>
      </c>
      <c r="I62" s="19">
        <v>2375000</v>
      </c>
      <c r="J62" s="17"/>
      <c r="K62" s="17"/>
      <c r="L62" s="20">
        <f t="shared" si="2"/>
        <v>2375000</v>
      </c>
      <c r="M62" s="17"/>
      <c r="N62" s="17"/>
      <c r="O62" s="17"/>
      <c r="P62" s="20">
        <f t="shared" si="3"/>
        <v>2375000</v>
      </c>
      <c r="Q62" s="17"/>
    </row>
    <row r="63" spans="1:17" ht="20.100000000000001" customHeight="1" x14ac:dyDescent="0.2">
      <c r="A63" s="16">
        <v>22</v>
      </c>
      <c r="B63" s="82" t="s">
        <v>488</v>
      </c>
      <c r="C63" s="83" t="s">
        <v>72</v>
      </c>
      <c r="D63" s="72" t="s">
        <v>517</v>
      </c>
      <c r="E63" s="73" t="s">
        <v>533</v>
      </c>
      <c r="F63" s="85">
        <v>9.17</v>
      </c>
      <c r="G63" s="86">
        <v>84</v>
      </c>
      <c r="H63" s="67" t="s">
        <v>35</v>
      </c>
      <c r="I63" s="19">
        <v>2375000</v>
      </c>
      <c r="J63" s="17"/>
      <c r="K63" s="17"/>
      <c r="L63" s="20">
        <f t="shared" si="2"/>
        <v>2375000</v>
      </c>
      <c r="M63" s="17"/>
      <c r="N63" s="17"/>
      <c r="O63" s="17"/>
      <c r="P63" s="20">
        <f t="shared" si="3"/>
        <v>2375000</v>
      </c>
      <c r="Q63" s="17"/>
    </row>
    <row r="64" spans="1:17" ht="20.100000000000001" customHeight="1" x14ac:dyDescent="0.2">
      <c r="A64" s="16">
        <v>23</v>
      </c>
      <c r="B64" s="82" t="s">
        <v>489</v>
      </c>
      <c r="C64" s="83" t="s">
        <v>490</v>
      </c>
      <c r="D64" s="72" t="s">
        <v>518</v>
      </c>
      <c r="E64" s="73" t="s">
        <v>533</v>
      </c>
      <c r="F64" s="85">
        <v>8.1999999999999993</v>
      </c>
      <c r="G64" s="86">
        <v>82</v>
      </c>
      <c r="H64" s="67" t="s">
        <v>35</v>
      </c>
      <c r="I64" s="19">
        <v>2375000</v>
      </c>
      <c r="J64" s="17"/>
      <c r="K64" s="17"/>
      <c r="L64" s="20">
        <f t="shared" si="2"/>
        <v>2375000</v>
      </c>
      <c r="M64" s="17"/>
      <c r="N64" s="17"/>
      <c r="O64" s="17"/>
      <c r="P64" s="20">
        <f t="shared" si="3"/>
        <v>2375000</v>
      </c>
      <c r="Q64" s="17"/>
    </row>
    <row r="65" spans="1:17" ht="20.100000000000001" customHeight="1" x14ac:dyDescent="0.2">
      <c r="A65" s="16">
        <v>24</v>
      </c>
      <c r="B65" s="82" t="s">
        <v>319</v>
      </c>
      <c r="C65" s="83" t="s">
        <v>98</v>
      </c>
      <c r="D65" s="72" t="s">
        <v>519</v>
      </c>
      <c r="E65" s="73" t="s">
        <v>533</v>
      </c>
      <c r="F65" s="85">
        <v>8.66</v>
      </c>
      <c r="G65" s="86">
        <v>99</v>
      </c>
      <c r="H65" s="67" t="s">
        <v>35</v>
      </c>
      <c r="I65" s="19">
        <v>2375000</v>
      </c>
      <c r="J65" s="17"/>
      <c r="K65" s="17"/>
      <c r="L65" s="20">
        <f t="shared" si="2"/>
        <v>2375000</v>
      </c>
      <c r="M65" s="17"/>
      <c r="N65" s="17"/>
      <c r="O65" s="17"/>
      <c r="P65" s="20">
        <f t="shared" si="3"/>
        <v>2375000</v>
      </c>
      <c r="Q65" s="17"/>
    </row>
    <row r="66" spans="1:17" ht="20.100000000000001" customHeight="1" x14ac:dyDescent="0.2">
      <c r="A66" s="16">
        <v>25</v>
      </c>
      <c r="B66" s="82" t="s">
        <v>491</v>
      </c>
      <c r="C66" s="83" t="s">
        <v>98</v>
      </c>
      <c r="D66" s="72" t="s">
        <v>520</v>
      </c>
      <c r="E66" s="73" t="s">
        <v>533</v>
      </c>
      <c r="F66" s="85">
        <v>8.14</v>
      </c>
      <c r="G66" s="86">
        <v>100</v>
      </c>
      <c r="H66" s="67" t="s">
        <v>35</v>
      </c>
      <c r="I66" s="19">
        <v>2375000</v>
      </c>
      <c r="J66" s="17"/>
      <c r="K66" s="17"/>
      <c r="L66" s="20">
        <f t="shared" si="2"/>
        <v>2375000</v>
      </c>
      <c r="M66" s="17"/>
      <c r="N66" s="17"/>
      <c r="O66" s="17"/>
      <c r="P66" s="20">
        <f t="shared" si="3"/>
        <v>2375000</v>
      </c>
      <c r="Q66" s="17"/>
    </row>
    <row r="67" spans="1:17" ht="20.100000000000001" customHeight="1" x14ac:dyDescent="0.2">
      <c r="A67" s="16">
        <v>26</v>
      </c>
      <c r="B67" s="82" t="s">
        <v>492</v>
      </c>
      <c r="C67" s="83" t="s">
        <v>98</v>
      </c>
      <c r="D67" s="72" t="s">
        <v>521</v>
      </c>
      <c r="E67" s="73" t="s">
        <v>533</v>
      </c>
      <c r="F67" s="85">
        <v>8.69</v>
      </c>
      <c r="G67" s="86">
        <v>83</v>
      </c>
      <c r="H67" s="67" t="s">
        <v>35</v>
      </c>
      <c r="I67" s="19">
        <v>2375000</v>
      </c>
      <c r="J67" s="17"/>
      <c r="K67" s="17"/>
      <c r="L67" s="20">
        <f t="shared" si="2"/>
        <v>2375000</v>
      </c>
      <c r="M67" s="17"/>
      <c r="N67" s="17"/>
      <c r="O67" s="17"/>
      <c r="P67" s="20">
        <f t="shared" si="3"/>
        <v>2375000</v>
      </c>
      <c r="Q67" s="17"/>
    </row>
    <row r="68" spans="1:17" ht="20.100000000000001" customHeight="1" x14ac:dyDescent="0.2">
      <c r="A68" s="16">
        <v>27</v>
      </c>
      <c r="B68" s="82" t="s">
        <v>228</v>
      </c>
      <c r="C68" s="83" t="s">
        <v>40</v>
      </c>
      <c r="D68" s="72" t="s">
        <v>522</v>
      </c>
      <c r="E68" s="73" t="s">
        <v>533</v>
      </c>
      <c r="F68" s="85">
        <v>8.68</v>
      </c>
      <c r="G68" s="86">
        <v>100</v>
      </c>
      <c r="H68" s="67" t="s">
        <v>35</v>
      </c>
      <c r="I68" s="19">
        <v>2375000</v>
      </c>
      <c r="J68" s="17"/>
      <c r="K68" s="17"/>
      <c r="L68" s="20">
        <f t="shared" si="2"/>
        <v>2375000</v>
      </c>
      <c r="M68" s="17"/>
      <c r="N68" s="17"/>
      <c r="O68" s="17"/>
      <c r="P68" s="20">
        <f t="shared" si="3"/>
        <v>2375000</v>
      </c>
      <c r="Q68" s="17"/>
    </row>
    <row r="69" spans="1:17" ht="20.100000000000001" customHeight="1" x14ac:dyDescent="0.2">
      <c r="A69" s="16">
        <v>28</v>
      </c>
      <c r="B69" s="82" t="s">
        <v>493</v>
      </c>
      <c r="C69" s="83" t="s">
        <v>494</v>
      </c>
      <c r="D69" s="72" t="s">
        <v>523</v>
      </c>
      <c r="E69" s="73" t="s">
        <v>533</v>
      </c>
      <c r="F69" s="85">
        <v>8.7100000000000009</v>
      </c>
      <c r="G69" s="86">
        <v>86</v>
      </c>
      <c r="H69" s="67" t="s">
        <v>35</v>
      </c>
      <c r="I69" s="19">
        <v>2375000</v>
      </c>
      <c r="J69" s="17"/>
      <c r="K69" s="17"/>
      <c r="L69" s="20">
        <f t="shared" si="2"/>
        <v>2375000</v>
      </c>
      <c r="M69" s="17"/>
      <c r="N69" s="17"/>
      <c r="O69" s="17"/>
      <c r="P69" s="20">
        <f t="shared" si="3"/>
        <v>2375000</v>
      </c>
      <c r="Q69" s="17"/>
    </row>
    <row r="70" spans="1:17" ht="20.100000000000001" customHeight="1" x14ac:dyDescent="0.2">
      <c r="A70" s="16">
        <v>29</v>
      </c>
      <c r="B70" s="82" t="s">
        <v>71</v>
      </c>
      <c r="C70" s="83" t="s">
        <v>313</v>
      </c>
      <c r="D70" s="72" t="s">
        <v>524</v>
      </c>
      <c r="E70" s="73" t="s">
        <v>533</v>
      </c>
      <c r="F70" s="85">
        <v>8.43</v>
      </c>
      <c r="G70" s="86">
        <v>80</v>
      </c>
      <c r="H70" s="67" t="s">
        <v>35</v>
      </c>
      <c r="I70" s="19">
        <v>2375000</v>
      </c>
      <c r="J70" s="17"/>
      <c r="K70" s="17"/>
      <c r="L70" s="20">
        <f t="shared" si="2"/>
        <v>2375000</v>
      </c>
      <c r="M70" s="17"/>
      <c r="N70" s="17"/>
      <c r="O70" s="17"/>
      <c r="P70" s="20">
        <f t="shared" si="3"/>
        <v>2375000</v>
      </c>
      <c r="Q70" s="17"/>
    </row>
    <row r="71" spans="1:17" ht="20.100000000000001" customHeight="1" x14ac:dyDescent="0.2">
      <c r="A71" s="16">
        <v>30</v>
      </c>
      <c r="B71" s="82" t="s">
        <v>168</v>
      </c>
      <c r="C71" s="83" t="s">
        <v>313</v>
      </c>
      <c r="D71" s="72" t="s">
        <v>525</v>
      </c>
      <c r="E71" s="73" t="s">
        <v>533</v>
      </c>
      <c r="F71" s="85">
        <v>8.36</v>
      </c>
      <c r="G71" s="86">
        <v>82</v>
      </c>
      <c r="H71" s="67" t="s">
        <v>35</v>
      </c>
      <c r="I71" s="19">
        <v>2375000</v>
      </c>
      <c r="J71" s="17"/>
      <c r="K71" s="17"/>
      <c r="L71" s="20">
        <f t="shared" si="2"/>
        <v>2375000</v>
      </c>
      <c r="M71" s="17"/>
      <c r="N71" s="17"/>
      <c r="O71" s="17"/>
      <c r="P71" s="20">
        <f t="shared" si="3"/>
        <v>2375000</v>
      </c>
      <c r="Q71" s="17"/>
    </row>
    <row r="72" spans="1:17" ht="20.100000000000001" customHeight="1" x14ac:dyDescent="0.2">
      <c r="A72" s="16">
        <v>31</v>
      </c>
      <c r="B72" s="82" t="s">
        <v>495</v>
      </c>
      <c r="C72" s="83" t="s">
        <v>333</v>
      </c>
      <c r="D72" s="72" t="s">
        <v>526</v>
      </c>
      <c r="E72" s="73" t="s">
        <v>533</v>
      </c>
      <c r="F72" s="85">
        <v>8.5399999999999991</v>
      </c>
      <c r="G72" s="86">
        <v>87</v>
      </c>
      <c r="H72" s="67" t="s">
        <v>35</v>
      </c>
      <c r="I72" s="19">
        <v>2375000</v>
      </c>
      <c r="J72" s="17"/>
      <c r="K72" s="17"/>
      <c r="L72" s="20">
        <f t="shared" si="2"/>
        <v>2375000</v>
      </c>
      <c r="M72" s="17"/>
      <c r="N72" s="17"/>
      <c r="O72" s="17"/>
      <c r="P72" s="20">
        <f t="shared" si="3"/>
        <v>2375000</v>
      </c>
      <c r="Q72" s="17"/>
    </row>
    <row r="73" spans="1:17" s="11" customFormat="1" ht="24.95" customHeight="1" x14ac:dyDescent="0.2">
      <c r="A73" s="9"/>
      <c r="B73" s="55" t="s">
        <v>38</v>
      </c>
      <c r="C73" s="27">
        <f>A72</f>
        <v>31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8">
        <f>SUM(P42:P72)</f>
        <v>73625000</v>
      </c>
      <c r="Q73" s="10"/>
    </row>
    <row r="74" spans="1:17" ht="24.95" customHeight="1" x14ac:dyDescent="0.25">
      <c r="B74" s="3" t="s">
        <v>534</v>
      </c>
    </row>
    <row r="75" spans="1:17" ht="18" customHeight="1" x14ac:dyDescent="0.25">
      <c r="P75" s="12" t="s">
        <v>101</v>
      </c>
    </row>
    <row r="76" spans="1:17" ht="18" customHeight="1" x14ac:dyDescent="0.25">
      <c r="B76" s="6" t="s">
        <v>21</v>
      </c>
      <c r="I76" s="6" t="s">
        <v>23</v>
      </c>
      <c r="P76" s="6" t="s">
        <v>22</v>
      </c>
    </row>
    <row r="77" spans="1:17" ht="18" customHeight="1" x14ac:dyDescent="0.2">
      <c r="B77" s="5"/>
      <c r="I77" s="5"/>
      <c r="P77" s="5"/>
    </row>
    <row r="78" spans="1:17" s="94" customFormat="1" ht="18" customHeight="1" x14ac:dyDescent="0.2">
      <c r="A78" s="100"/>
      <c r="B78" s="80" t="s">
        <v>52</v>
      </c>
      <c r="C78" s="100"/>
      <c r="D78" s="100"/>
      <c r="E78" s="100"/>
      <c r="F78" s="100"/>
      <c r="G78" s="100"/>
      <c r="H78" s="100"/>
      <c r="I78" s="80" t="s">
        <v>52</v>
      </c>
      <c r="J78" s="100"/>
      <c r="K78" s="100"/>
      <c r="L78" s="100"/>
      <c r="M78" s="100"/>
      <c r="N78" s="100"/>
      <c r="O78" s="100"/>
      <c r="P78" s="80" t="s">
        <v>52</v>
      </c>
      <c r="Q78" s="100"/>
    </row>
    <row r="79" spans="1:17" ht="18" customHeight="1" x14ac:dyDescent="0.2"/>
    <row r="80" spans="1:17" ht="18" customHeight="1" x14ac:dyDescent="0.2"/>
    <row r="81" spans="1:17" ht="18" customHeight="1" x14ac:dyDescent="0.25">
      <c r="B81" s="53" t="s">
        <v>100</v>
      </c>
      <c r="I81" s="53" t="s">
        <v>36</v>
      </c>
      <c r="P81" s="53" t="s">
        <v>37</v>
      </c>
    </row>
    <row r="82" spans="1:17" ht="17.100000000000001" customHeight="1" x14ac:dyDescent="0.2"/>
    <row r="83" spans="1:17" ht="17.100000000000001" customHeight="1" x14ac:dyDescent="0.2"/>
    <row r="84" spans="1:17" ht="17.100000000000001" customHeight="1" x14ac:dyDescent="0.2"/>
    <row r="85" spans="1:17" ht="17.100000000000001" customHeight="1" x14ac:dyDescent="0.2"/>
    <row r="86" spans="1:17" ht="17.100000000000001" customHeight="1" x14ac:dyDescent="0.2"/>
    <row r="87" spans="1:17" ht="17.100000000000001" customHeight="1" x14ac:dyDescent="0.2"/>
    <row r="88" spans="1:17" ht="17.100000000000001" customHeight="1" x14ac:dyDescent="0.2"/>
    <row r="89" spans="1:17" ht="17.100000000000001" customHeight="1" x14ac:dyDescent="0.2"/>
    <row r="90" spans="1:17" ht="18" customHeight="1" x14ac:dyDescent="0.25">
      <c r="A90" s="123" t="s">
        <v>24</v>
      </c>
      <c r="B90" s="123"/>
      <c r="C90" s="123"/>
      <c r="D90" s="123"/>
      <c r="E90" s="13"/>
      <c r="F90" s="13"/>
      <c r="G90" s="13"/>
      <c r="J90" s="124" t="s">
        <v>29</v>
      </c>
      <c r="K90" s="124"/>
      <c r="L90" s="124"/>
      <c r="M90" s="124"/>
      <c r="N90" s="124"/>
      <c r="O90" s="124"/>
      <c r="P90" s="124"/>
      <c r="Q90" s="124"/>
    </row>
    <row r="91" spans="1:17" ht="18" customHeight="1" x14ac:dyDescent="0.25">
      <c r="A91" s="124" t="s">
        <v>53</v>
      </c>
      <c r="B91" s="124"/>
      <c r="C91" s="124"/>
      <c r="D91" s="124"/>
      <c r="E91" s="14"/>
      <c r="F91" s="14"/>
      <c r="G91" s="14"/>
      <c r="J91" s="125" t="s">
        <v>45</v>
      </c>
      <c r="K91" s="125"/>
      <c r="L91" s="125"/>
      <c r="M91" s="125"/>
      <c r="N91" s="125"/>
      <c r="O91" s="125"/>
      <c r="P91" s="125"/>
      <c r="Q91" s="125"/>
    </row>
    <row r="92" spans="1:17" ht="18" customHeight="1" x14ac:dyDescent="0.25">
      <c r="A92" s="124" t="s">
        <v>54</v>
      </c>
      <c r="B92" s="124"/>
      <c r="C92" s="124"/>
      <c r="D92" s="124"/>
      <c r="E92" s="14"/>
      <c r="F92" s="14"/>
      <c r="G92" s="14"/>
      <c r="J92" s="123"/>
      <c r="K92" s="123"/>
      <c r="L92" s="123"/>
      <c r="M92" s="123"/>
      <c r="N92" s="123"/>
      <c r="O92" s="123"/>
      <c r="P92" s="123"/>
      <c r="Q92" s="123"/>
    </row>
    <row r="93" spans="1:17" ht="18" customHeight="1" x14ac:dyDescent="0.25">
      <c r="A93" s="123" t="s">
        <v>105</v>
      </c>
      <c r="B93" s="123"/>
      <c r="C93" s="123"/>
      <c r="D93" s="123"/>
      <c r="E93" s="13"/>
      <c r="F93" s="13"/>
      <c r="G93" s="13"/>
      <c r="P93" s="4"/>
    </row>
    <row r="94" spans="1:17" ht="18" customHeight="1" x14ac:dyDescent="0.25">
      <c r="A94" s="123" t="s">
        <v>32</v>
      </c>
      <c r="B94" s="123"/>
      <c r="C94" s="123"/>
      <c r="D94" s="123"/>
      <c r="E94" s="15"/>
      <c r="F94" s="15"/>
      <c r="G94" s="15"/>
    </row>
    <row r="95" spans="1:17" ht="9.9499999999999993" customHeight="1" x14ac:dyDescent="0.2"/>
    <row r="96" spans="1:17" ht="30" customHeight="1" x14ac:dyDescent="0.3">
      <c r="A96" s="128" t="s">
        <v>33</v>
      </c>
      <c r="B96" s="128"/>
      <c r="C96" s="128"/>
      <c r="D96" s="128"/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8"/>
    </row>
    <row r="97" spans="1:17" ht="24.95" customHeight="1" x14ac:dyDescent="0.3">
      <c r="A97" s="129" t="s">
        <v>192</v>
      </c>
      <c r="B97" s="129"/>
      <c r="C97" s="129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</row>
    <row r="98" spans="1:17" ht="15" customHeight="1" x14ac:dyDescent="0.25">
      <c r="Q98" s="3"/>
    </row>
    <row r="99" spans="1:17" ht="30" customHeight="1" x14ac:dyDescent="0.2">
      <c r="A99" s="111" t="s">
        <v>0</v>
      </c>
      <c r="B99" s="115" t="s">
        <v>1</v>
      </c>
      <c r="C99" s="116"/>
      <c r="D99" s="119" t="s">
        <v>2</v>
      </c>
      <c r="E99" s="119" t="s">
        <v>28</v>
      </c>
      <c r="F99" s="121" t="s">
        <v>74</v>
      </c>
      <c r="G99" s="109" t="s">
        <v>75</v>
      </c>
      <c r="H99" s="111" t="s">
        <v>3</v>
      </c>
      <c r="I99" s="111" t="s">
        <v>4</v>
      </c>
      <c r="J99" s="106" t="s">
        <v>5</v>
      </c>
      <c r="K99" s="108"/>
      <c r="L99" s="113" t="s">
        <v>8</v>
      </c>
      <c r="M99" s="106" t="s">
        <v>9</v>
      </c>
      <c r="N99" s="107"/>
      <c r="O99" s="108"/>
      <c r="P99" s="111" t="s">
        <v>13</v>
      </c>
      <c r="Q99" s="119" t="s">
        <v>14</v>
      </c>
    </row>
    <row r="100" spans="1:17" ht="18" customHeight="1" x14ac:dyDescent="0.25">
      <c r="A100" s="112"/>
      <c r="B100" s="117"/>
      <c r="C100" s="118"/>
      <c r="D100" s="120"/>
      <c r="E100" s="120"/>
      <c r="F100" s="122"/>
      <c r="G100" s="110"/>
      <c r="H100" s="112"/>
      <c r="I100" s="112"/>
      <c r="J100" s="7" t="s">
        <v>6</v>
      </c>
      <c r="K100" s="7" t="s">
        <v>7</v>
      </c>
      <c r="L100" s="114"/>
      <c r="M100" s="8" t="s">
        <v>10</v>
      </c>
      <c r="N100" s="8" t="s">
        <v>11</v>
      </c>
      <c r="O100" s="7" t="s">
        <v>12</v>
      </c>
      <c r="P100" s="112"/>
      <c r="Q100" s="120"/>
    </row>
    <row r="101" spans="1:17" ht="15" customHeight="1" x14ac:dyDescent="0.2">
      <c r="A101" s="16" t="s">
        <v>15</v>
      </c>
      <c r="B101" s="126" t="s">
        <v>16</v>
      </c>
      <c r="C101" s="127"/>
      <c r="D101" s="16" t="s">
        <v>17</v>
      </c>
      <c r="E101" s="16"/>
      <c r="F101" s="16"/>
      <c r="G101" s="16"/>
      <c r="H101" s="16" t="s">
        <v>18</v>
      </c>
      <c r="I101" s="16">
        <v>1</v>
      </c>
      <c r="J101" s="16">
        <v>2</v>
      </c>
      <c r="K101" s="16">
        <v>3</v>
      </c>
      <c r="L101" s="16">
        <v>4</v>
      </c>
      <c r="M101" s="16">
        <v>5</v>
      </c>
      <c r="N101" s="16">
        <v>6</v>
      </c>
      <c r="O101" s="16">
        <v>7</v>
      </c>
      <c r="P101" s="16" t="s">
        <v>19</v>
      </c>
      <c r="Q101" s="16" t="s">
        <v>20</v>
      </c>
    </row>
    <row r="102" spans="1:17" ht="20.100000000000001" customHeight="1" x14ac:dyDescent="0.2">
      <c r="A102" s="21">
        <v>1</v>
      </c>
      <c r="B102" s="70" t="s">
        <v>93</v>
      </c>
      <c r="C102" s="71" t="s">
        <v>255</v>
      </c>
      <c r="D102" s="72" t="s">
        <v>563</v>
      </c>
      <c r="E102" s="73" t="s">
        <v>532</v>
      </c>
      <c r="F102" s="85">
        <v>9.5</v>
      </c>
      <c r="G102" s="86">
        <v>73</v>
      </c>
      <c r="H102" s="67" t="s">
        <v>34</v>
      </c>
      <c r="I102" s="19">
        <v>1500000</v>
      </c>
      <c r="J102" s="17"/>
      <c r="K102" s="17"/>
      <c r="L102" s="20">
        <f t="shared" ref="L102:L121" si="4">SUM(I102,K102)</f>
        <v>1500000</v>
      </c>
      <c r="M102" s="17"/>
      <c r="N102" s="17"/>
      <c r="O102" s="17"/>
      <c r="P102" s="20">
        <f t="shared" ref="P102:P121" si="5">L102-O102</f>
        <v>1500000</v>
      </c>
      <c r="Q102" s="17"/>
    </row>
    <row r="103" spans="1:17" ht="20.100000000000001" customHeight="1" x14ac:dyDescent="0.2">
      <c r="A103" s="21">
        <v>2</v>
      </c>
      <c r="B103" s="70" t="s">
        <v>535</v>
      </c>
      <c r="C103" s="71" t="s">
        <v>215</v>
      </c>
      <c r="D103" s="72" t="s">
        <v>564</v>
      </c>
      <c r="E103" s="73" t="s">
        <v>586</v>
      </c>
      <c r="F103" s="85">
        <v>9.19</v>
      </c>
      <c r="G103" s="86">
        <v>72</v>
      </c>
      <c r="H103" s="67" t="s">
        <v>34</v>
      </c>
      <c r="I103" s="19">
        <v>1500000</v>
      </c>
      <c r="J103" s="17"/>
      <c r="K103" s="17"/>
      <c r="L103" s="20">
        <f t="shared" si="4"/>
        <v>1500000</v>
      </c>
      <c r="M103" s="17"/>
      <c r="N103" s="17"/>
      <c r="O103" s="17"/>
      <c r="P103" s="20">
        <f t="shared" si="5"/>
        <v>1500000</v>
      </c>
      <c r="Q103" s="17"/>
    </row>
    <row r="104" spans="1:17" ht="20.100000000000001" customHeight="1" x14ac:dyDescent="0.2">
      <c r="A104" s="21">
        <v>3</v>
      </c>
      <c r="B104" s="70" t="s">
        <v>536</v>
      </c>
      <c r="C104" s="71" t="s">
        <v>467</v>
      </c>
      <c r="D104" s="72" t="s">
        <v>565</v>
      </c>
      <c r="E104" s="73" t="s">
        <v>532</v>
      </c>
      <c r="F104" s="85">
        <v>9</v>
      </c>
      <c r="G104" s="86">
        <v>73</v>
      </c>
      <c r="H104" s="67" t="s">
        <v>34</v>
      </c>
      <c r="I104" s="19">
        <v>1500000</v>
      </c>
      <c r="J104" s="17"/>
      <c r="K104" s="17"/>
      <c r="L104" s="20">
        <f t="shared" si="4"/>
        <v>1500000</v>
      </c>
      <c r="M104" s="17"/>
      <c r="N104" s="17"/>
      <c r="O104" s="17"/>
      <c r="P104" s="20">
        <f t="shared" si="5"/>
        <v>1500000</v>
      </c>
      <c r="Q104" s="17"/>
    </row>
    <row r="105" spans="1:17" ht="20.100000000000001" customHeight="1" x14ac:dyDescent="0.2">
      <c r="A105" s="21">
        <v>4</v>
      </c>
      <c r="B105" s="70" t="s">
        <v>537</v>
      </c>
      <c r="C105" s="71" t="s">
        <v>538</v>
      </c>
      <c r="D105" s="72" t="s">
        <v>566</v>
      </c>
      <c r="E105" s="73" t="s">
        <v>532</v>
      </c>
      <c r="F105" s="85">
        <v>9</v>
      </c>
      <c r="G105" s="86">
        <v>73</v>
      </c>
      <c r="H105" s="67" t="s">
        <v>34</v>
      </c>
      <c r="I105" s="19">
        <v>1500000</v>
      </c>
      <c r="J105" s="17"/>
      <c r="K105" s="17"/>
      <c r="L105" s="20">
        <f t="shared" si="4"/>
        <v>1500000</v>
      </c>
      <c r="M105" s="17"/>
      <c r="N105" s="17"/>
      <c r="O105" s="17"/>
      <c r="P105" s="20">
        <f t="shared" si="5"/>
        <v>1500000</v>
      </c>
      <c r="Q105" s="17"/>
    </row>
    <row r="106" spans="1:17" ht="20.100000000000001" customHeight="1" x14ac:dyDescent="0.2">
      <c r="A106" s="21">
        <v>5</v>
      </c>
      <c r="B106" s="70" t="s">
        <v>227</v>
      </c>
      <c r="C106" s="71" t="s">
        <v>539</v>
      </c>
      <c r="D106" s="72" t="s">
        <v>567</v>
      </c>
      <c r="E106" s="73" t="s">
        <v>460</v>
      </c>
      <c r="F106" s="85">
        <v>8.99</v>
      </c>
      <c r="G106" s="86">
        <v>79</v>
      </c>
      <c r="H106" s="67" t="s">
        <v>34</v>
      </c>
      <c r="I106" s="19">
        <v>1500000</v>
      </c>
      <c r="J106" s="17"/>
      <c r="K106" s="17"/>
      <c r="L106" s="20">
        <f t="shared" si="4"/>
        <v>1500000</v>
      </c>
      <c r="M106" s="17"/>
      <c r="N106" s="17"/>
      <c r="O106" s="17"/>
      <c r="P106" s="20">
        <f t="shared" si="5"/>
        <v>1500000</v>
      </c>
      <c r="Q106" s="17"/>
    </row>
    <row r="107" spans="1:17" ht="20.100000000000001" customHeight="1" x14ac:dyDescent="0.2">
      <c r="A107" s="21">
        <v>6</v>
      </c>
      <c r="B107" s="70" t="s">
        <v>540</v>
      </c>
      <c r="C107" s="71" t="s">
        <v>404</v>
      </c>
      <c r="D107" s="72" t="s">
        <v>568</v>
      </c>
      <c r="E107" s="73" t="s">
        <v>587</v>
      </c>
      <c r="F107" s="86">
        <v>8.98</v>
      </c>
      <c r="G107" s="86">
        <v>71</v>
      </c>
      <c r="H107" s="67" t="s">
        <v>34</v>
      </c>
      <c r="I107" s="19">
        <v>1500000</v>
      </c>
      <c r="J107" s="17"/>
      <c r="K107" s="17"/>
      <c r="L107" s="20">
        <f t="shared" si="4"/>
        <v>1500000</v>
      </c>
      <c r="M107" s="17"/>
      <c r="N107" s="17"/>
      <c r="O107" s="17"/>
      <c r="P107" s="20">
        <f t="shared" si="5"/>
        <v>1500000</v>
      </c>
      <c r="Q107" s="17"/>
    </row>
    <row r="108" spans="1:17" ht="20.100000000000001" customHeight="1" x14ac:dyDescent="0.2">
      <c r="A108" s="21">
        <v>7</v>
      </c>
      <c r="B108" s="70" t="s">
        <v>541</v>
      </c>
      <c r="C108" s="71" t="s">
        <v>542</v>
      </c>
      <c r="D108" s="72" t="s">
        <v>569</v>
      </c>
      <c r="E108" s="73" t="s">
        <v>460</v>
      </c>
      <c r="F108" s="85">
        <v>8.9</v>
      </c>
      <c r="G108" s="86">
        <v>79</v>
      </c>
      <c r="H108" s="67" t="s">
        <v>34</v>
      </c>
      <c r="I108" s="19">
        <v>1500000</v>
      </c>
      <c r="J108" s="17"/>
      <c r="K108" s="17"/>
      <c r="L108" s="20">
        <f t="shared" si="4"/>
        <v>1500000</v>
      </c>
      <c r="M108" s="17"/>
      <c r="N108" s="17"/>
      <c r="O108" s="17"/>
      <c r="P108" s="20">
        <f t="shared" si="5"/>
        <v>1500000</v>
      </c>
      <c r="Q108" s="17"/>
    </row>
    <row r="109" spans="1:17" ht="20.100000000000001" customHeight="1" x14ac:dyDescent="0.2">
      <c r="A109" s="21">
        <v>8</v>
      </c>
      <c r="B109" s="70" t="s">
        <v>543</v>
      </c>
      <c r="C109" s="71" t="s">
        <v>335</v>
      </c>
      <c r="D109" s="72" t="s">
        <v>570</v>
      </c>
      <c r="E109" s="73" t="s">
        <v>460</v>
      </c>
      <c r="F109" s="85">
        <v>8.89</v>
      </c>
      <c r="G109" s="86">
        <v>79</v>
      </c>
      <c r="H109" s="67" t="s">
        <v>34</v>
      </c>
      <c r="I109" s="19">
        <v>1500000</v>
      </c>
      <c r="J109" s="17"/>
      <c r="K109" s="17"/>
      <c r="L109" s="20">
        <f t="shared" si="4"/>
        <v>1500000</v>
      </c>
      <c r="M109" s="17"/>
      <c r="N109" s="17"/>
      <c r="O109" s="17"/>
      <c r="P109" s="20">
        <f t="shared" si="5"/>
        <v>1500000</v>
      </c>
      <c r="Q109" s="17"/>
    </row>
    <row r="110" spans="1:17" ht="20.100000000000001" customHeight="1" x14ac:dyDescent="0.2">
      <c r="A110" s="21">
        <v>9</v>
      </c>
      <c r="B110" s="70" t="s">
        <v>544</v>
      </c>
      <c r="C110" s="71" t="s">
        <v>545</v>
      </c>
      <c r="D110" s="72" t="s">
        <v>571</v>
      </c>
      <c r="E110" s="73" t="s">
        <v>533</v>
      </c>
      <c r="F110" s="85">
        <v>8.8800000000000008</v>
      </c>
      <c r="G110" s="86">
        <v>77</v>
      </c>
      <c r="H110" s="67" t="s">
        <v>34</v>
      </c>
      <c r="I110" s="19">
        <v>1500000</v>
      </c>
      <c r="J110" s="17"/>
      <c r="K110" s="17"/>
      <c r="L110" s="20">
        <f t="shared" si="4"/>
        <v>1500000</v>
      </c>
      <c r="M110" s="17"/>
      <c r="N110" s="17"/>
      <c r="O110" s="17"/>
      <c r="P110" s="20">
        <f t="shared" si="5"/>
        <v>1500000</v>
      </c>
      <c r="Q110" s="17"/>
    </row>
    <row r="111" spans="1:17" ht="20.100000000000001" customHeight="1" x14ac:dyDescent="0.2">
      <c r="A111" s="21">
        <v>10</v>
      </c>
      <c r="B111" s="70" t="s">
        <v>546</v>
      </c>
      <c r="C111" s="71" t="s">
        <v>547</v>
      </c>
      <c r="D111" s="72" t="s">
        <v>572</v>
      </c>
      <c r="E111" s="73" t="s">
        <v>460</v>
      </c>
      <c r="F111" s="85">
        <v>8.85</v>
      </c>
      <c r="G111" s="86">
        <v>77</v>
      </c>
      <c r="H111" s="67" t="s">
        <v>34</v>
      </c>
      <c r="I111" s="19">
        <v>1500000</v>
      </c>
      <c r="J111" s="17"/>
      <c r="K111" s="17"/>
      <c r="L111" s="20">
        <f t="shared" si="4"/>
        <v>1500000</v>
      </c>
      <c r="M111" s="17"/>
      <c r="N111" s="17"/>
      <c r="O111" s="17"/>
      <c r="P111" s="20">
        <f t="shared" si="5"/>
        <v>1500000</v>
      </c>
      <c r="Q111" s="17"/>
    </row>
    <row r="112" spans="1:17" ht="20.100000000000001" customHeight="1" x14ac:dyDescent="0.2">
      <c r="A112" s="21">
        <v>11</v>
      </c>
      <c r="B112" s="70" t="s">
        <v>548</v>
      </c>
      <c r="C112" s="71" t="s">
        <v>72</v>
      </c>
      <c r="D112" s="72" t="s">
        <v>573</v>
      </c>
      <c r="E112" s="73" t="s">
        <v>533</v>
      </c>
      <c r="F112" s="85">
        <v>8.84</v>
      </c>
      <c r="G112" s="86">
        <v>76</v>
      </c>
      <c r="H112" s="67" t="s">
        <v>34</v>
      </c>
      <c r="I112" s="19">
        <v>1500000</v>
      </c>
      <c r="J112" s="17"/>
      <c r="K112" s="17"/>
      <c r="L112" s="20">
        <f t="shared" si="4"/>
        <v>1500000</v>
      </c>
      <c r="M112" s="17"/>
      <c r="N112" s="17"/>
      <c r="O112" s="17"/>
      <c r="P112" s="20">
        <f t="shared" si="5"/>
        <v>1500000</v>
      </c>
      <c r="Q112" s="17"/>
    </row>
    <row r="113" spans="1:17" ht="20.100000000000001" customHeight="1" x14ac:dyDescent="0.2">
      <c r="A113" s="21">
        <v>12</v>
      </c>
      <c r="B113" s="70" t="s">
        <v>549</v>
      </c>
      <c r="C113" s="71" t="s">
        <v>69</v>
      </c>
      <c r="D113" s="72" t="s">
        <v>574</v>
      </c>
      <c r="E113" s="73" t="s">
        <v>586</v>
      </c>
      <c r="F113" s="85">
        <v>8.7899999999999991</v>
      </c>
      <c r="G113" s="86">
        <v>70</v>
      </c>
      <c r="H113" s="67" t="s">
        <v>34</v>
      </c>
      <c r="I113" s="19">
        <v>1500000</v>
      </c>
      <c r="J113" s="17"/>
      <c r="K113" s="17"/>
      <c r="L113" s="20">
        <f t="shared" si="4"/>
        <v>1500000</v>
      </c>
      <c r="M113" s="17"/>
      <c r="N113" s="17"/>
      <c r="O113" s="17"/>
      <c r="P113" s="20">
        <f t="shared" si="5"/>
        <v>1500000</v>
      </c>
      <c r="Q113" s="17"/>
    </row>
    <row r="114" spans="1:17" ht="20.100000000000001" customHeight="1" x14ac:dyDescent="0.2">
      <c r="A114" s="21">
        <v>13</v>
      </c>
      <c r="B114" s="70" t="s">
        <v>550</v>
      </c>
      <c r="C114" s="71" t="s">
        <v>551</v>
      </c>
      <c r="D114" s="72" t="s">
        <v>575</v>
      </c>
      <c r="E114" s="73" t="s">
        <v>460</v>
      </c>
      <c r="F114" s="85">
        <v>8.65</v>
      </c>
      <c r="G114" s="86">
        <v>77</v>
      </c>
      <c r="H114" s="67" t="s">
        <v>34</v>
      </c>
      <c r="I114" s="19">
        <v>1500000</v>
      </c>
      <c r="J114" s="17"/>
      <c r="K114" s="17"/>
      <c r="L114" s="20">
        <f t="shared" si="4"/>
        <v>1500000</v>
      </c>
      <c r="M114" s="17"/>
      <c r="N114" s="17"/>
      <c r="O114" s="17"/>
      <c r="P114" s="20">
        <f t="shared" si="5"/>
        <v>1500000</v>
      </c>
      <c r="Q114" s="17"/>
    </row>
    <row r="115" spans="1:17" ht="20.100000000000001" customHeight="1" x14ac:dyDescent="0.2">
      <c r="A115" s="21">
        <v>14</v>
      </c>
      <c r="B115" s="70" t="s">
        <v>552</v>
      </c>
      <c r="C115" s="71" t="s">
        <v>155</v>
      </c>
      <c r="D115" s="72" t="s">
        <v>576</v>
      </c>
      <c r="E115" s="73" t="s">
        <v>533</v>
      </c>
      <c r="F115" s="85">
        <v>8.65</v>
      </c>
      <c r="G115" s="86">
        <v>72</v>
      </c>
      <c r="H115" s="67" t="s">
        <v>34</v>
      </c>
      <c r="I115" s="19">
        <v>1500000</v>
      </c>
      <c r="J115" s="17"/>
      <c r="K115" s="17"/>
      <c r="L115" s="20">
        <f t="shared" si="4"/>
        <v>1500000</v>
      </c>
      <c r="M115" s="17"/>
      <c r="N115" s="17"/>
      <c r="O115" s="17"/>
      <c r="P115" s="20">
        <f t="shared" si="5"/>
        <v>1500000</v>
      </c>
      <c r="Q115" s="17"/>
    </row>
    <row r="116" spans="1:17" ht="20.100000000000001" customHeight="1" x14ac:dyDescent="0.2">
      <c r="A116" s="21">
        <v>15</v>
      </c>
      <c r="B116" s="70" t="s">
        <v>553</v>
      </c>
      <c r="C116" s="71" t="s">
        <v>333</v>
      </c>
      <c r="D116" s="72" t="s">
        <v>577</v>
      </c>
      <c r="E116" s="73" t="s">
        <v>533</v>
      </c>
      <c r="F116" s="85">
        <v>8.6199999999999992</v>
      </c>
      <c r="G116" s="86">
        <v>74</v>
      </c>
      <c r="H116" s="67" t="s">
        <v>34</v>
      </c>
      <c r="I116" s="19">
        <v>1500000</v>
      </c>
      <c r="J116" s="17"/>
      <c r="K116" s="17"/>
      <c r="L116" s="20">
        <f t="shared" si="4"/>
        <v>1500000</v>
      </c>
      <c r="M116" s="17"/>
      <c r="N116" s="17"/>
      <c r="O116" s="17"/>
      <c r="P116" s="20">
        <f t="shared" si="5"/>
        <v>1500000</v>
      </c>
      <c r="Q116" s="17"/>
    </row>
    <row r="117" spans="1:17" ht="20.100000000000001" customHeight="1" x14ac:dyDescent="0.2">
      <c r="A117" s="21">
        <v>16</v>
      </c>
      <c r="B117" s="70" t="s">
        <v>554</v>
      </c>
      <c r="C117" s="71" t="s">
        <v>457</v>
      </c>
      <c r="D117" s="72" t="s">
        <v>578</v>
      </c>
      <c r="E117" s="73" t="s">
        <v>460</v>
      </c>
      <c r="F117" s="85">
        <v>8.58</v>
      </c>
      <c r="G117" s="86">
        <v>71</v>
      </c>
      <c r="H117" s="67" t="s">
        <v>34</v>
      </c>
      <c r="I117" s="19">
        <v>1500000</v>
      </c>
      <c r="J117" s="17"/>
      <c r="K117" s="17"/>
      <c r="L117" s="20">
        <f t="shared" si="4"/>
        <v>1500000</v>
      </c>
      <c r="M117" s="17"/>
      <c r="N117" s="17"/>
      <c r="O117" s="17"/>
      <c r="P117" s="20">
        <f t="shared" si="5"/>
        <v>1500000</v>
      </c>
      <c r="Q117" s="17"/>
    </row>
    <row r="118" spans="1:17" ht="20.100000000000001" customHeight="1" x14ac:dyDescent="0.2">
      <c r="A118" s="21">
        <v>17</v>
      </c>
      <c r="B118" s="70" t="s">
        <v>116</v>
      </c>
      <c r="C118" s="71" t="s">
        <v>555</v>
      </c>
      <c r="D118" s="72" t="s">
        <v>579</v>
      </c>
      <c r="E118" s="73" t="s">
        <v>533</v>
      </c>
      <c r="F118" s="85">
        <v>8.58</v>
      </c>
      <c r="G118" s="86">
        <v>71</v>
      </c>
      <c r="H118" s="67" t="s">
        <v>34</v>
      </c>
      <c r="I118" s="19">
        <v>1500000</v>
      </c>
      <c r="J118" s="17"/>
      <c r="K118" s="17"/>
      <c r="L118" s="20">
        <f t="shared" si="4"/>
        <v>1500000</v>
      </c>
      <c r="M118" s="17"/>
      <c r="N118" s="17"/>
      <c r="O118" s="17"/>
      <c r="P118" s="20">
        <f t="shared" si="5"/>
        <v>1500000</v>
      </c>
      <c r="Q118" s="17"/>
    </row>
    <row r="119" spans="1:17" ht="20.100000000000001" customHeight="1" x14ac:dyDescent="0.2">
      <c r="A119" s="21">
        <v>18</v>
      </c>
      <c r="B119" s="70" t="s">
        <v>556</v>
      </c>
      <c r="C119" s="71" t="s">
        <v>462</v>
      </c>
      <c r="D119" s="72" t="s">
        <v>580</v>
      </c>
      <c r="E119" s="73" t="s">
        <v>460</v>
      </c>
      <c r="F119" s="85">
        <v>8.5299999999999994</v>
      </c>
      <c r="G119" s="86">
        <v>72</v>
      </c>
      <c r="H119" s="67" t="s">
        <v>34</v>
      </c>
      <c r="I119" s="19">
        <v>1500000</v>
      </c>
      <c r="J119" s="17"/>
      <c r="K119" s="17"/>
      <c r="L119" s="20">
        <f t="shared" si="4"/>
        <v>1500000</v>
      </c>
      <c r="M119" s="17"/>
      <c r="N119" s="17"/>
      <c r="O119" s="17"/>
      <c r="P119" s="20">
        <f t="shared" si="5"/>
        <v>1500000</v>
      </c>
      <c r="Q119" s="17"/>
    </row>
    <row r="120" spans="1:17" ht="20.100000000000001" customHeight="1" x14ac:dyDescent="0.2">
      <c r="A120" s="21">
        <v>19</v>
      </c>
      <c r="B120" s="70" t="s">
        <v>557</v>
      </c>
      <c r="C120" s="71" t="s">
        <v>558</v>
      </c>
      <c r="D120" s="72" t="s">
        <v>581</v>
      </c>
      <c r="E120" s="73" t="s">
        <v>533</v>
      </c>
      <c r="F120" s="85">
        <v>8.51</v>
      </c>
      <c r="G120" s="86">
        <v>76</v>
      </c>
      <c r="H120" s="67" t="s">
        <v>34</v>
      </c>
      <c r="I120" s="19">
        <v>1500000</v>
      </c>
      <c r="J120" s="17"/>
      <c r="K120" s="17"/>
      <c r="L120" s="20">
        <f t="shared" si="4"/>
        <v>1500000</v>
      </c>
      <c r="M120" s="17"/>
      <c r="N120" s="17"/>
      <c r="O120" s="17"/>
      <c r="P120" s="20">
        <f t="shared" si="5"/>
        <v>1500000</v>
      </c>
      <c r="Q120" s="17"/>
    </row>
    <row r="121" spans="1:17" ht="20.100000000000001" customHeight="1" x14ac:dyDescent="0.2">
      <c r="A121" s="21">
        <v>20</v>
      </c>
      <c r="B121" s="70" t="s">
        <v>120</v>
      </c>
      <c r="C121" s="71" t="s">
        <v>155</v>
      </c>
      <c r="D121" s="72" t="s">
        <v>582</v>
      </c>
      <c r="E121" s="73" t="s">
        <v>533</v>
      </c>
      <c r="F121" s="85">
        <v>8.5</v>
      </c>
      <c r="G121" s="86">
        <v>74</v>
      </c>
      <c r="H121" s="67" t="s">
        <v>34</v>
      </c>
      <c r="I121" s="19">
        <v>1500000</v>
      </c>
      <c r="J121" s="17"/>
      <c r="K121" s="17"/>
      <c r="L121" s="20">
        <f t="shared" si="4"/>
        <v>1500000</v>
      </c>
      <c r="M121" s="17"/>
      <c r="N121" s="17"/>
      <c r="O121" s="17"/>
      <c r="P121" s="20">
        <f t="shared" si="5"/>
        <v>1500000</v>
      </c>
      <c r="Q121" s="17"/>
    </row>
    <row r="122" spans="1:17" ht="20.100000000000001" customHeight="1" x14ac:dyDescent="0.2">
      <c r="A122" s="21">
        <v>21</v>
      </c>
      <c r="B122" s="70" t="s">
        <v>165</v>
      </c>
      <c r="C122" s="71" t="s">
        <v>560</v>
      </c>
      <c r="D122" s="72" t="s">
        <v>583</v>
      </c>
      <c r="E122" s="73" t="s">
        <v>533</v>
      </c>
      <c r="F122" s="85">
        <v>7.33</v>
      </c>
      <c r="G122" s="86">
        <v>100</v>
      </c>
      <c r="H122" s="67" t="s">
        <v>34</v>
      </c>
      <c r="I122" s="19">
        <v>1500000</v>
      </c>
      <c r="J122" s="17"/>
      <c r="K122" s="17"/>
      <c r="L122" s="20">
        <f t="shared" ref="L122:L124" si="6">SUM(I122,K122)</f>
        <v>1500000</v>
      </c>
      <c r="M122" s="17"/>
      <c r="N122" s="17"/>
      <c r="O122" s="17"/>
      <c r="P122" s="20">
        <f t="shared" ref="P122:P124" si="7">L122-O122</f>
        <v>1500000</v>
      </c>
      <c r="Q122" s="17"/>
    </row>
    <row r="123" spans="1:17" ht="20.100000000000001" customHeight="1" x14ac:dyDescent="0.2">
      <c r="A123" s="21">
        <v>22</v>
      </c>
      <c r="B123" s="70" t="s">
        <v>80</v>
      </c>
      <c r="C123" s="71" t="s">
        <v>561</v>
      </c>
      <c r="D123" s="72" t="s">
        <v>584</v>
      </c>
      <c r="E123" s="73" t="s">
        <v>528</v>
      </c>
      <c r="F123" s="85">
        <v>7.32</v>
      </c>
      <c r="G123" s="86">
        <v>100</v>
      </c>
      <c r="H123" s="67" t="s">
        <v>34</v>
      </c>
      <c r="I123" s="19">
        <v>1500000</v>
      </c>
      <c r="J123" s="17"/>
      <c r="K123" s="17"/>
      <c r="L123" s="20">
        <f t="shared" si="6"/>
        <v>1500000</v>
      </c>
      <c r="M123" s="17"/>
      <c r="N123" s="17"/>
      <c r="O123" s="17"/>
      <c r="P123" s="20">
        <f t="shared" si="7"/>
        <v>1500000</v>
      </c>
      <c r="Q123" s="17"/>
    </row>
    <row r="124" spans="1:17" ht="20.100000000000001" customHeight="1" x14ac:dyDescent="0.2">
      <c r="A124" s="21">
        <v>23</v>
      </c>
      <c r="B124" s="70" t="s">
        <v>537</v>
      </c>
      <c r="C124" s="71" t="s">
        <v>559</v>
      </c>
      <c r="D124" s="72" t="s">
        <v>585</v>
      </c>
      <c r="E124" s="73" t="s">
        <v>588</v>
      </c>
      <c r="F124" s="85">
        <v>7.01</v>
      </c>
      <c r="G124" s="86">
        <v>100</v>
      </c>
      <c r="H124" s="67" t="s">
        <v>34</v>
      </c>
      <c r="I124" s="19">
        <v>1500000</v>
      </c>
      <c r="J124" s="17"/>
      <c r="K124" s="17"/>
      <c r="L124" s="20">
        <f t="shared" si="6"/>
        <v>1500000</v>
      </c>
      <c r="M124" s="17"/>
      <c r="N124" s="17"/>
      <c r="O124" s="17"/>
      <c r="P124" s="20">
        <f t="shared" si="7"/>
        <v>1500000</v>
      </c>
      <c r="Q124" s="17"/>
    </row>
    <row r="125" spans="1:17" s="11" customFormat="1" ht="24.95" customHeight="1" x14ac:dyDescent="0.2">
      <c r="A125" s="9"/>
      <c r="B125" s="55" t="s">
        <v>38</v>
      </c>
      <c r="C125" s="27">
        <f>A124</f>
        <v>23</v>
      </c>
      <c r="D125" s="10"/>
      <c r="E125" s="22"/>
      <c r="F125" s="22"/>
      <c r="G125" s="22"/>
      <c r="H125" s="10"/>
      <c r="I125" s="10"/>
      <c r="J125" s="10"/>
      <c r="K125" s="10"/>
      <c r="L125" s="10"/>
      <c r="M125" s="10"/>
      <c r="N125" s="10"/>
      <c r="O125" s="10"/>
      <c r="P125" s="23">
        <f>SUM(P102:P124)</f>
        <v>34500000</v>
      </c>
      <c r="Q125" s="10"/>
    </row>
    <row r="126" spans="1:17" ht="24.95" customHeight="1" x14ac:dyDescent="0.25">
      <c r="B126" s="3" t="s">
        <v>724</v>
      </c>
    </row>
    <row r="127" spans="1:17" ht="18" customHeight="1" x14ac:dyDescent="0.25">
      <c r="P127" s="12" t="s">
        <v>197</v>
      </c>
    </row>
    <row r="128" spans="1:17" ht="18" customHeight="1" x14ac:dyDescent="0.25">
      <c r="B128" s="6" t="s">
        <v>21</v>
      </c>
      <c r="I128" s="6" t="s">
        <v>23</v>
      </c>
      <c r="P128" s="6" t="s">
        <v>22</v>
      </c>
    </row>
    <row r="129" spans="1:17" ht="18" customHeight="1" x14ac:dyDescent="0.2">
      <c r="B129" s="5"/>
      <c r="I129" s="5"/>
      <c r="P129" s="5"/>
    </row>
    <row r="130" spans="1:17" s="94" customFormat="1" ht="18" customHeight="1" x14ac:dyDescent="0.2">
      <c r="A130" s="100"/>
      <c r="B130" s="80" t="s">
        <v>52</v>
      </c>
      <c r="C130" s="100"/>
      <c r="D130" s="100"/>
      <c r="E130" s="100"/>
      <c r="F130" s="100"/>
      <c r="G130" s="100"/>
      <c r="H130" s="100"/>
      <c r="I130" s="80" t="s">
        <v>52</v>
      </c>
      <c r="J130" s="100"/>
      <c r="K130" s="100"/>
      <c r="L130" s="100"/>
      <c r="M130" s="100"/>
      <c r="N130" s="100"/>
      <c r="O130" s="100"/>
      <c r="P130" s="80" t="s">
        <v>52</v>
      </c>
      <c r="Q130" s="100"/>
    </row>
    <row r="131" spans="1:17" ht="18" customHeight="1" x14ac:dyDescent="0.2"/>
    <row r="132" spans="1:17" ht="18" customHeight="1" x14ac:dyDescent="0.2"/>
    <row r="133" spans="1:17" ht="18" customHeight="1" x14ac:dyDescent="0.25">
      <c r="B133" s="53" t="s">
        <v>100</v>
      </c>
      <c r="I133" s="53" t="s">
        <v>36</v>
      </c>
      <c r="P133" s="53" t="s">
        <v>37</v>
      </c>
    </row>
    <row r="134" spans="1:17" ht="18" customHeight="1" x14ac:dyDescent="0.2"/>
    <row r="135" spans="1:17" ht="18" customHeight="1" x14ac:dyDescent="0.2"/>
    <row r="136" spans="1:17" ht="18" customHeight="1" x14ac:dyDescent="0.2"/>
    <row r="137" spans="1:17" ht="18" customHeight="1" x14ac:dyDescent="0.2"/>
    <row r="138" spans="1:17" ht="18" customHeight="1" x14ac:dyDescent="0.2"/>
    <row r="139" spans="1:17" ht="18" customHeight="1" x14ac:dyDescent="0.2"/>
    <row r="140" spans="1:17" ht="18" customHeight="1" x14ac:dyDescent="0.2"/>
    <row r="141" spans="1:17" ht="18" customHeight="1" x14ac:dyDescent="0.2"/>
    <row r="142" spans="1:17" ht="18" customHeight="1" x14ac:dyDescent="0.2"/>
    <row r="143" spans="1:17" ht="18" customHeight="1" x14ac:dyDescent="0.2"/>
    <row r="144" spans="1:17" ht="18" customHeight="1" x14ac:dyDescent="0.2"/>
    <row r="145" ht="18" customHeight="1" x14ac:dyDescent="0.2"/>
    <row r="146" ht="18" customHeight="1" x14ac:dyDescent="0.2"/>
    <row r="147" ht="18" customHeight="1" x14ac:dyDescent="0.2"/>
    <row r="148" ht="18" customHeight="1" x14ac:dyDescent="0.2"/>
    <row r="149" ht="18" customHeight="1" x14ac:dyDescent="0.2"/>
    <row r="150" ht="18" customHeight="1" x14ac:dyDescent="0.2"/>
    <row r="151" ht="18" customHeight="1" x14ac:dyDescent="0.2"/>
    <row r="152" ht="18" customHeight="1" x14ac:dyDescent="0.2"/>
    <row r="153" ht="18" customHeight="1" x14ac:dyDescent="0.2"/>
    <row r="154" ht="18" customHeight="1" x14ac:dyDescent="0.2"/>
    <row r="155" ht="18" customHeight="1" x14ac:dyDescent="0.2"/>
    <row r="156" ht="18" customHeight="1" x14ac:dyDescent="0.2"/>
    <row r="157" ht="18" customHeight="1" x14ac:dyDescent="0.2"/>
    <row r="158" ht="18" customHeight="1" x14ac:dyDescent="0.2"/>
    <row r="159" ht="18" customHeight="1" x14ac:dyDescent="0.2"/>
    <row r="160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</sheetData>
  <sortState ref="A196:Q232">
    <sortCondition descending="1" ref="F196:F232"/>
  </sortState>
  <mergeCells count="72">
    <mergeCell ref="B12:C12"/>
    <mergeCell ref="A4:D4"/>
    <mergeCell ref="A5:D5"/>
    <mergeCell ref="A7:Q7"/>
    <mergeCell ref="A8:Q8"/>
    <mergeCell ref="A10:A11"/>
    <mergeCell ref="B10:C11"/>
    <mergeCell ref="D10:D11"/>
    <mergeCell ref="E10:E11"/>
    <mergeCell ref="F10:F11"/>
    <mergeCell ref="G10:G11"/>
    <mergeCell ref="H10:H11"/>
    <mergeCell ref="I10:I11"/>
    <mergeCell ref="J10:K10"/>
    <mergeCell ref="L10:L11"/>
    <mergeCell ref="M10:O10"/>
    <mergeCell ref="P10:P11"/>
    <mergeCell ref="A1:D1"/>
    <mergeCell ref="J1:Q1"/>
    <mergeCell ref="A2:D2"/>
    <mergeCell ref="J2:Q2"/>
    <mergeCell ref="A3:D3"/>
    <mergeCell ref="J3:Q3"/>
    <mergeCell ref="Q10:Q11"/>
    <mergeCell ref="A32:D32"/>
    <mergeCell ref="P99:P100"/>
    <mergeCell ref="Q99:Q100"/>
    <mergeCell ref="A96:Q96"/>
    <mergeCell ref="A97:Q97"/>
    <mergeCell ref="A99:A100"/>
    <mergeCell ref="J99:K99"/>
    <mergeCell ref="M99:O99"/>
    <mergeCell ref="L39:L40"/>
    <mergeCell ref="H99:H100"/>
    <mergeCell ref="L99:L100"/>
    <mergeCell ref="F99:F100"/>
    <mergeCell ref="G99:G100"/>
    <mergeCell ref="E99:E100"/>
    <mergeCell ref="I99:I100"/>
    <mergeCell ref="A91:D91"/>
    <mergeCell ref="J30:Q30"/>
    <mergeCell ref="J31:Q31"/>
    <mergeCell ref="J32:Q32"/>
    <mergeCell ref="J90:Q90"/>
    <mergeCell ref="Q39:Q40"/>
    <mergeCell ref="A36:Q36"/>
    <mergeCell ref="A37:Q37"/>
    <mergeCell ref="A39:A40"/>
    <mergeCell ref="B39:C40"/>
    <mergeCell ref="D39:D40"/>
    <mergeCell ref="E39:E40"/>
    <mergeCell ref="H39:H40"/>
    <mergeCell ref="P39:P40"/>
    <mergeCell ref="A30:D30"/>
    <mergeCell ref="A31:D31"/>
    <mergeCell ref="A90:D90"/>
    <mergeCell ref="A34:D34"/>
    <mergeCell ref="A33:D33"/>
    <mergeCell ref="B101:C101"/>
    <mergeCell ref="B99:C100"/>
    <mergeCell ref="D99:D100"/>
    <mergeCell ref="M39:O39"/>
    <mergeCell ref="I39:I40"/>
    <mergeCell ref="J39:K39"/>
    <mergeCell ref="J91:Q91"/>
    <mergeCell ref="J92:Q92"/>
    <mergeCell ref="F39:F40"/>
    <mergeCell ref="G39:G40"/>
    <mergeCell ref="B41:C41"/>
    <mergeCell ref="A94:D94"/>
    <mergeCell ref="A93:D93"/>
    <mergeCell ref="A92:D92"/>
  </mergeCells>
  <phoneticPr fontId="9" type="noConversion"/>
  <conditionalFormatting sqref="F13:F14 F102:F124">
    <cfRule type="cellIs" dxfId="57" priority="64" stopIfTrue="1" operator="lessThan">
      <formula>3</formula>
    </cfRule>
    <cfRule type="cellIs" dxfId="56" priority="65" stopIfTrue="1" operator="lessThan">
      <formula>5</formula>
    </cfRule>
    <cfRule type="cellIs" dxfId="55" priority="66" stopIfTrue="1" operator="notBetween">
      <formula>7</formula>
      <formula>"&lt;7"</formula>
    </cfRule>
  </conditionalFormatting>
  <conditionalFormatting sqref="G14">
    <cfRule type="cellIs" dxfId="54" priority="58" stopIfTrue="1" operator="lessThan">
      <formula>30</formula>
    </cfRule>
    <cfRule type="cellIs" dxfId="53" priority="59" stopIfTrue="1" operator="lessThan">
      <formula>50</formula>
    </cfRule>
    <cfRule type="cellIs" dxfId="52" priority="60" stopIfTrue="1" operator="notBetween">
      <formula>70</formula>
      <formula>"&lt;70"</formula>
    </cfRule>
  </conditionalFormatting>
  <conditionalFormatting sqref="G13">
    <cfRule type="cellIs" dxfId="51" priority="61" stopIfTrue="1" operator="lessThan">
      <formula>30</formula>
    </cfRule>
    <cfRule type="cellIs" dxfId="50" priority="62" stopIfTrue="1" operator="lessThan">
      <formula>50</formula>
    </cfRule>
    <cfRule type="cellIs" dxfId="49" priority="63" stopIfTrue="1" operator="notBetween">
      <formula>70</formula>
      <formula>"&gt;70"</formula>
    </cfRule>
  </conditionalFormatting>
  <conditionalFormatting sqref="F42:F72">
    <cfRule type="cellIs" dxfId="48" priority="55" stopIfTrue="1" operator="lessThan">
      <formula>3</formula>
    </cfRule>
    <cfRule type="cellIs" dxfId="47" priority="56" stopIfTrue="1" operator="lessThan">
      <formula>5</formula>
    </cfRule>
    <cfRule type="cellIs" dxfId="46" priority="57" stopIfTrue="1" operator="notBetween">
      <formula>7</formula>
      <formula>"&lt;7"</formula>
    </cfRule>
  </conditionalFormatting>
  <conditionalFormatting sqref="G42:G72">
    <cfRule type="cellIs" dxfId="45" priority="52" stopIfTrue="1" operator="lessThan">
      <formula>30</formula>
    </cfRule>
    <cfRule type="cellIs" dxfId="44" priority="53" stopIfTrue="1" operator="lessThan">
      <formula>50</formula>
    </cfRule>
    <cfRule type="cellIs" dxfId="43" priority="54" stopIfTrue="1" operator="notBetween">
      <formula>70</formula>
      <formula>"&lt;70"</formula>
    </cfRule>
  </conditionalFormatting>
  <conditionalFormatting sqref="G108:G111 G118:G121">
    <cfRule type="cellIs" dxfId="42" priority="37" stopIfTrue="1" operator="lessThan">
      <formula>30</formula>
    </cfRule>
    <cfRule type="cellIs" dxfId="41" priority="38" stopIfTrue="1" operator="lessThan">
      <formula>50</formula>
    </cfRule>
    <cfRule type="cellIs" dxfId="40" priority="39" stopIfTrue="1" operator="notBetween">
      <formula>70</formula>
      <formula>"&lt;70"</formula>
    </cfRule>
  </conditionalFormatting>
  <conditionalFormatting sqref="G102:G107 G112:G117 G122:G124">
    <cfRule type="cellIs" dxfId="39" priority="40" stopIfTrue="1" operator="lessThan">
      <formula>30</formula>
    </cfRule>
    <cfRule type="cellIs" dxfId="38" priority="41" stopIfTrue="1" operator="lessThan">
      <formula>50</formula>
    </cfRule>
    <cfRule type="cellIs" dxfId="37" priority="42" stopIfTrue="1" operator="notBetween">
      <formula>70</formula>
      <formula>"&gt;70"</formula>
    </cfRule>
  </conditionalFormatting>
  <pageMargins left="0.5" right="0.25" top="0.5" bottom="0.5" header="0" footer="0.25"/>
  <pageSetup paperSize="9" scale="90" orientation="landscape" r:id="rId1"/>
  <headerFooter alignWithMargins="0">
    <oddFooter>&amp;L&amp;"Times New Roman,Regular"&amp;8Bảng thanh toán HB_Khóa 2017 C1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Q193"/>
  <sheetViews>
    <sheetView tabSelected="1" view="pageBreakPreview" zoomScaleNormal="100" workbookViewId="0">
      <selection activeCell="P14" activeCellId="2" sqref="P146 P84 P14"/>
    </sheetView>
  </sheetViews>
  <sheetFormatPr defaultRowHeight="12.75" x14ac:dyDescent="0.2"/>
  <cols>
    <col min="1" max="1" width="5.7109375" style="1" customWidth="1"/>
    <col min="2" max="2" width="18.7109375" style="1" customWidth="1"/>
    <col min="3" max="3" width="8.28515625" style="1" customWidth="1"/>
    <col min="4" max="4" width="10.7109375" style="1" customWidth="1"/>
    <col min="5" max="5" width="12.7109375" style="1" customWidth="1"/>
    <col min="6" max="7" width="6.7109375" style="1" customWidth="1"/>
    <col min="8" max="8" width="8.7109375" style="1" customWidth="1"/>
    <col min="9" max="9" width="10.7109375" style="1" customWidth="1"/>
    <col min="10" max="10" width="6.7109375" style="1" hidden="1" customWidth="1"/>
    <col min="11" max="11" width="7.7109375" style="1" hidden="1" customWidth="1"/>
    <col min="12" max="12" width="16" style="1" bestFit="1" customWidth="1"/>
    <col min="13" max="14" width="5.7109375" style="1" customWidth="1"/>
    <col min="15" max="15" width="8.7109375" style="1" customWidth="1"/>
    <col min="16" max="16" width="12.7109375" style="1" customWidth="1"/>
    <col min="17" max="17" width="15.7109375" style="1" customWidth="1"/>
    <col min="18" max="16384" width="9.140625" style="1"/>
  </cols>
  <sheetData>
    <row r="1" spans="1:17" ht="18" customHeight="1" x14ac:dyDescent="0.25">
      <c r="A1" s="123" t="s">
        <v>24</v>
      </c>
      <c r="B1" s="123"/>
      <c r="C1" s="123"/>
      <c r="D1" s="123"/>
      <c r="E1" s="13"/>
      <c r="F1" s="13"/>
      <c r="G1" s="13"/>
      <c r="J1" s="124" t="s">
        <v>29</v>
      </c>
      <c r="K1" s="124"/>
      <c r="L1" s="124"/>
      <c r="M1" s="124"/>
      <c r="N1" s="124"/>
      <c r="O1" s="124"/>
      <c r="P1" s="124"/>
      <c r="Q1" s="124"/>
    </row>
    <row r="2" spans="1:17" ht="18" customHeight="1" x14ac:dyDescent="0.25">
      <c r="A2" s="124" t="s">
        <v>53</v>
      </c>
      <c r="B2" s="124"/>
      <c r="C2" s="124"/>
      <c r="D2" s="124"/>
      <c r="E2" s="14"/>
      <c r="F2" s="14"/>
      <c r="G2" s="14"/>
      <c r="J2" s="125" t="s">
        <v>45</v>
      </c>
      <c r="K2" s="125"/>
      <c r="L2" s="125"/>
      <c r="M2" s="125"/>
      <c r="N2" s="125"/>
      <c r="O2" s="125"/>
      <c r="P2" s="125"/>
      <c r="Q2" s="125"/>
    </row>
    <row r="3" spans="1:17" ht="18" customHeight="1" x14ac:dyDescent="0.25">
      <c r="A3" s="124" t="s">
        <v>54</v>
      </c>
      <c r="B3" s="124"/>
      <c r="C3" s="124"/>
      <c r="D3" s="124"/>
      <c r="E3" s="14"/>
      <c r="F3" s="14"/>
      <c r="G3" s="14"/>
      <c r="J3" s="123"/>
      <c r="K3" s="123"/>
      <c r="L3" s="123"/>
      <c r="M3" s="123"/>
      <c r="N3" s="123"/>
      <c r="O3" s="123"/>
      <c r="P3" s="123"/>
      <c r="Q3" s="123"/>
    </row>
    <row r="4" spans="1:17" ht="18" customHeight="1" x14ac:dyDescent="0.25">
      <c r="A4" s="123" t="s">
        <v>121</v>
      </c>
      <c r="B4" s="123"/>
      <c r="C4" s="123"/>
      <c r="D4" s="123"/>
      <c r="E4" s="13"/>
      <c r="F4" s="13"/>
      <c r="G4" s="13"/>
      <c r="P4" s="88"/>
    </row>
    <row r="5" spans="1:17" ht="18" customHeight="1" x14ac:dyDescent="0.25">
      <c r="A5" s="123" t="s">
        <v>32</v>
      </c>
      <c r="B5" s="123"/>
      <c r="C5" s="123"/>
      <c r="D5" s="123"/>
      <c r="E5" s="15"/>
      <c r="F5" s="15"/>
      <c r="G5" s="15"/>
    </row>
    <row r="6" spans="1:17" ht="18" customHeight="1" x14ac:dyDescent="0.2"/>
    <row r="7" spans="1:17" ht="30" customHeight="1" x14ac:dyDescent="0.3">
      <c r="A7" s="128" t="s">
        <v>33</v>
      </c>
      <c r="B7" s="128"/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</row>
    <row r="8" spans="1:17" ht="24.95" customHeight="1" x14ac:dyDescent="0.3">
      <c r="A8" s="129" t="s">
        <v>192</v>
      </c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</row>
    <row r="9" spans="1:17" ht="15" customHeight="1" x14ac:dyDescent="0.25">
      <c r="Q9" s="3"/>
    </row>
    <row r="10" spans="1:17" ht="30" customHeight="1" x14ac:dyDescent="0.2">
      <c r="A10" s="111" t="s">
        <v>0</v>
      </c>
      <c r="B10" s="115" t="s">
        <v>1</v>
      </c>
      <c r="C10" s="116"/>
      <c r="D10" s="119" t="s">
        <v>2</v>
      </c>
      <c r="E10" s="119" t="s">
        <v>28</v>
      </c>
      <c r="F10" s="121" t="s">
        <v>74</v>
      </c>
      <c r="G10" s="109" t="s">
        <v>75</v>
      </c>
      <c r="H10" s="111" t="s">
        <v>3</v>
      </c>
      <c r="I10" s="111" t="s">
        <v>4</v>
      </c>
      <c r="J10" s="106" t="s">
        <v>5</v>
      </c>
      <c r="K10" s="108"/>
      <c r="L10" s="113" t="s">
        <v>8</v>
      </c>
      <c r="M10" s="106" t="s">
        <v>9</v>
      </c>
      <c r="N10" s="107"/>
      <c r="O10" s="108"/>
      <c r="P10" s="111" t="s">
        <v>13</v>
      </c>
      <c r="Q10" s="119" t="s">
        <v>14</v>
      </c>
    </row>
    <row r="11" spans="1:17" ht="18" customHeight="1" x14ac:dyDescent="0.25">
      <c r="A11" s="112"/>
      <c r="B11" s="117"/>
      <c r="C11" s="118"/>
      <c r="D11" s="120"/>
      <c r="E11" s="120"/>
      <c r="F11" s="122"/>
      <c r="G11" s="110"/>
      <c r="H11" s="112"/>
      <c r="I11" s="112"/>
      <c r="J11" s="7" t="s">
        <v>6</v>
      </c>
      <c r="K11" s="7" t="s">
        <v>7</v>
      </c>
      <c r="L11" s="114"/>
      <c r="M11" s="8" t="s">
        <v>10</v>
      </c>
      <c r="N11" s="8" t="s">
        <v>11</v>
      </c>
      <c r="O11" s="7" t="s">
        <v>12</v>
      </c>
      <c r="P11" s="112"/>
      <c r="Q11" s="120"/>
    </row>
    <row r="12" spans="1:17" ht="20.100000000000001" customHeight="1" x14ac:dyDescent="0.2">
      <c r="A12" s="16" t="s">
        <v>15</v>
      </c>
      <c r="B12" s="126" t="s">
        <v>16</v>
      </c>
      <c r="C12" s="127"/>
      <c r="D12" s="16" t="s">
        <v>17</v>
      </c>
      <c r="E12" s="16"/>
      <c r="F12" s="16"/>
      <c r="G12" s="16"/>
      <c r="H12" s="16" t="s">
        <v>18</v>
      </c>
      <c r="I12" s="16">
        <v>1</v>
      </c>
      <c r="J12" s="16">
        <v>2</v>
      </c>
      <c r="K12" s="16">
        <v>3</v>
      </c>
      <c r="L12" s="16">
        <v>4</v>
      </c>
      <c r="M12" s="16">
        <v>5</v>
      </c>
      <c r="N12" s="16">
        <v>6</v>
      </c>
      <c r="O12" s="16">
        <v>7</v>
      </c>
      <c r="P12" s="16" t="s">
        <v>19</v>
      </c>
      <c r="Q12" s="16" t="s">
        <v>20</v>
      </c>
    </row>
    <row r="13" spans="1:17" ht="35.1" customHeight="1" x14ac:dyDescent="0.2">
      <c r="A13" s="21">
        <v>1</v>
      </c>
      <c r="B13" s="82" t="s">
        <v>590</v>
      </c>
      <c r="C13" s="83" t="s">
        <v>562</v>
      </c>
      <c r="D13" s="72" t="s">
        <v>591</v>
      </c>
      <c r="E13" s="73" t="s">
        <v>179</v>
      </c>
      <c r="F13" s="85">
        <v>9.67</v>
      </c>
      <c r="G13" s="86">
        <v>100</v>
      </c>
      <c r="H13" s="67" t="s">
        <v>118</v>
      </c>
      <c r="I13" s="20">
        <v>2750000</v>
      </c>
      <c r="J13" s="17"/>
      <c r="K13" s="17"/>
      <c r="L13" s="20">
        <f t="shared" ref="L13" si="0">SUM(I13,K13)</f>
        <v>2750000</v>
      </c>
      <c r="M13" s="17"/>
      <c r="N13" s="17"/>
      <c r="O13" s="17"/>
      <c r="P13" s="20">
        <f t="shared" ref="P13" si="1">L13-O13</f>
        <v>2750000</v>
      </c>
      <c r="Q13" s="17"/>
    </row>
    <row r="14" spans="1:17" s="11" customFormat="1" ht="35.1" customHeight="1" x14ac:dyDescent="0.2">
      <c r="A14" s="9"/>
      <c r="B14" s="55" t="s">
        <v>38</v>
      </c>
      <c r="C14" s="27">
        <f>A13</f>
        <v>1</v>
      </c>
      <c r="D14" s="27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8">
        <f>P13</f>
        <v>2750000</v>
      </c>
      <c r="Q14" s="10"/>
    </row>
    <row r="15" spans="1:17" ht="35.1" customHeight="1" x14ac:dyDescent="0.25">
      <c r="B15" s="3" t="s">
        <v>122</v>
      </c>
    </row>
    <row r="16" spans="1:17" ht="18" customHeight="1" x14ac:dyDescent="0.25">
      <c r="P16" s="12" t="s">
        <v>194</v>
      </c>
    </row>
    <row r="17" spans="1:17" ht="18" customHeight="1" x14ac:dyDescent="0.25">
      <c r="B17" s="87" t="s">
        <v>21</v>
      </c>
      <c r="I17" s="87" t="s">
        <v>23</v>
      </c>
      <c r="P17" s="87" t="s">
        <v>22</v>
      </c>
    </row>
    <row r="18" spans="1:17" ht="18" customHeight="1" x14ac:dyDescent="0.2">
      <c r="B18" s="5"/>
      <c r="I18" s="5"/>
      <c r="P18" s="5"/>
    </row>
    <row r="19" spans="1:17" s="94" customFormat="1" ht="18" customHeight="1" x14ac:dyDescent="0.2">
      <c r="A19" s="100"/>
      <c r="B19" s="80" t="s">
        <v>52</v>
      </c>
      <c r="C19" s="100"/>
      <c r="D19" s="100"/>
      <c r="E19" s="100"/>
      <c r="F19" s="100"/>
      <c r="G19" s="100"/>
      <c r="H19" s="100"/>
      <c r="I19" s="80" t="s">
        <v>52</v>
      </c>
      <c r="J19" s="100"/>
      <c r="K19" s="100"/>
      <c r="L19" s="100"/>
      <c r="M19" s="100"/>
      <c r="N19" s="100"/>
      <c r="O19" s="100"/>
      <c r="P19" s="80" t="s">
        <v>52</v>
      </c>
      <c r="Q19" s="100"/>
    </row>
    <row r="20" spans="1:17" ht="18" customHeight="1" x14ac:dyDescent="0.2"/>
    <row r="21" spans="1:17" ht="18" customHeight="1" x14ac:dyDescent="0.2"/>
    <row r="22" spans="1:17" ht="18" customHeight="1" x14ac:dyDescent="0.25">
      <c r="B22" s="89" t="s">
        <v>100</v>
      </c>
      <c r="I22" s="89" t="s">
        <v>36</v>
      </c>
      <c r="P22" s="89" t="s">
        <v>37</v>
      </c>
    </row>
    <row r="23" spans="1:17" ht="18" customHeight="1" x14ac:dyDescent="0.2"/>
    <row r="24" spans="1:17" ht="18" customHeight="1" x14ac:dyDescent="0.2"/>
    <row r="25" spans="1:17" ht="18" customHeight="1" x14ac:dyDescent="0.2"/>
    <row r="26" spans="1:17" ht="18" customHeight="1" x14ac:dyDescent="0.2"/>
    <row r="27" spans="1:17" ht="18" customHeight="1" x14ac:dyDescent="0.2"/>
    <row r="28" spans="1:17" ht="18" customHeight="1" x14ac:dyDescent="0.2"/>
    <row r="29" spans="1:17" ht="18" customHeight="1" x14ac:dyDescent="0.2"/>
    <row r="30" spans="1:17" ht="17.100000000000001" customHeight="1" x14ac:dyDescent="0.25">
      <c r="A30" s="123" t="s">
        <v>24</v>
      </c>
      <c r="B30" s="123"/>
      <c r="C30" s="123"/>
      <c r="D30" s="123"/>
      <c r="E30" s="13"/>
      <c r="F30" s="13"/>
      <c r="G30" s="13"/>
      <c r="J30" s="124" t="s">
        <v>29</v>
      </c>
      <c r="K30" s="124"/>
      <c r="L30" s="124"/>
      <c r="M30" s="124"/>
      <c r="N30" s="124"/>
      <c r="O30" s="124"/>
      <c r="P30" s="124"/>
      <c r="Q30" s="124"/>
    </row>
    <row r="31" spans="1:17" ht="17.100000000000001" customHeight="1" x14ac:dyDescent="0.25">
      <c r="A31" s="124" t="s">
        <v>53</v>
      </c>
      <c r="B31" s="124"/>
      <c r="C31" s="124"/>
      <c r="D31" s="124"/>
      <c r="E31" s="14"/>
      <c r="F31" s="14"/>
      <c r="G31" s="14"/>
      <c r="J31" s="125" t="s">
        <v>45</v>
      </c>
      <c r="K31" s="125"/>
      <c r="L31" s="125"/>
      <c r="M31" s="125"/>
      <c r="N31" s="125"/>
      <c r="O31" s="125"/>
      <c r="P31" s="125"/>
      <c r="Q31" s="125"/>
    </row>
    <row r="32" spans="1:17" ht="17.100000000000001" customHeight="1" x14ac:dyDescent="0.25">
      <c r="A32" s="124" t="s">
        <v>54</v>
      </c>
      <c r="B32" s="124"/>
      <c r="C32" s="124"/>
      <c r="D32" s="124"/>
      <c r="E32" s="14"/>
      <c r="F32" s="14"/>
      <c r="G32" s="14"/>
      <c r="J32" s="123"/>
      <c r="K32" s="123"/>
      <c r="L32" s="123"/>
      <c r="M32" s="123"/>
      <c r="N32" s="123"/>
      <c r="O32" s="123"/>
      <c r="P32" s="123"/>
      <c r="Q32" s="123"/>
    </row>
    <row r="33" spans="1:17" ht="17.100000000000001" customHeight="1" x14ac:dyDescent="0.25">
      <c r="A33" s="123" t="s">
        <v>121</v>
      </c>
      <c r="B33" s="123"/>
      <c r="C33" s="123"/>
      <c r="D33" s="123"/>
      <c r="E33" s="13"/>
      <c r="F33" s="13"/>
      <c r="G33" s="13"/>
      <c r="P33" s="88"/>
    </row>
    <row r="34" spans="1:17" ht="17.100000000000001" customHeight="1" x14ac:dyDescent="0.25">
      <c r="A34" s="123" t="s">
        <v>32</v>
      </c>
      <c r="B34" s="123"/>
      <c r="C34" s="123"/>
      <c r="D34" s="123"/>
      <c r="E34" s="15"/>
      <c r="F34" s="15"/>
      <c r="G34" s="15"/>
    </row>
    <row r="35" spans="1:17" ht="9.9499999999999993" customHeight="1" x14ac:dyDescent="0.2"/>
    <row r="36" spans="1:17" ht="24.95" customHeight="1" x14ac:dyDescent="0.3">
      <c r="A36" s="128" t="s">
        <v>33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28"/>
      <c r="P36" s="128"/>
      <c r="Q36" s="128"/>
    </row>
    <row r="37" spans="1:17" ht="20.100000000000001" customHeight="1" x14ac:dyDescent="0.3">
      <c r="A37" s="129" t="s">
        <v>192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</row>
    <row r="38" spans="1:17" ht="15" customHeight="1" x14ac:dyDescent="0.25">
      <c r="Q38" s="3"/>
    </row>
    <row r="39" spans="1:17" ht="27.95" customHeight="1" x14ac:dyDescent="0.2">
      <c r="A39" s="111" t="s">
        <v>0</v>
      </c>
      <c r="B39" s="115" t="s">
        <v>1</v>
      </c>
      <c r="C39" s="116"/>
      <c r="D39" s="119" t="s">
        <v>2</v>
      </c>
      <c r="E39" s="119" t="s">
        <v>28</v>
      </c>
      <c r="F39" s="121" t="s">
        <v>74</v>
      </c>
      <c r="G39" s="109" t="s">
        <v>75</v>
      </c>
      <c r="H39" s="111" t="s">
        <v>3</v>
      </c>
      <c r="I39" s="111" t="s">
        <v>4</v>
      </c>
      <c r="J39" s="106" t="s">
        <v>5</v>
      </c>
      <c r="K39" s="108"/>
      <c r="L39" s="113" t="s">
        <v>8</v>
      </c>
      <c r="M39" s="106" t="s">
        <v>9</v>
      </c>
      <c r="N39" s="107"/>
      <c r="O39" s="108"/>
      <c r="P39" s="111" t="s">
        <v>13</v>
      </c>
      <c r="Q39" s="119" t="s">
        <v>14</v>
      </c>
    </row>
    <row r="40" spans="1:17" ht="15.95" customHeight="1" x14ac:dyDescent="0.25">
      <c r="A40" s="112"/>
      <c r="B40" s="117"/>
      <c r="C40" s="118"/>
      <c r="D40" s="120"/>
      <c r="E40" s="120"/>
      <c r="F40" s="122"/>
      <c r="G40" s="110"/>
      <c r="H40" s="112"/>
      <c r="I40" s="112"/>
      <c r="J40" s="7" t="s">
        <v>6</v>
      </c>
      <c r="K40" s="7" t="s">
        <v>7</v>
      </c>
      <c r="L40" s="114"/>
      <c r="M40" s="8" t="s">
        <v>10</v>
      </c>
      <c r="N40" s="8" t="s">
        <v>11</v>
      </c>
      <c r="O40" s="7" t="s">
        <v>12</v>
      </c>
      <c r="P40" s="112"/>
      <c r="Q40" s="120"/>
    </row>
    <row r="41" spans="1:17" ht="15" customHeight="1" x14ac:dyDescent="0.2">
      <c r="A41" s="92" t="s">
        <v>15</v>
      </c>
      <c r="B41" s="134" t="s">
        <v>16</v>
      </c>
      <c r="C41" s="135"/>
      <c r="D41" s="92" t="s">
        <v>17</v>
      </c>
      <c r="E41" s="92"/>
      <c r="F41" s="92"/>
      <c r="G41" s="92"/>
      <c r="H41" s="92" t="s">
        <v>18</v>
      </c>
      <c r="I41" s="92">
        <v>1</v>
      </c>
      <c r="J41" s="92">
        <v>2</v>
      </c>
      <c r="K41" s="92">
        <v>3</v>
      </c>
      <c r="L41" s="92">
        <v>4</v>
      </c>
      <c r="M41" s="92">
        <v>5</v>
      </c>
      <c r="N41" s="92">
        <v>6</v>
      </c>
      <c r="O41" s="92">
        <v>7</v>
      </c>
      <c r="P41" s="92" t="s">
        <v>19</v>
      </c>
      <c r="Q41" s="92" t="s">
        <v>20</v>
      </c>
    </row>
    <row r="42" spans="1:17" ht="17.100000000000001" customHeight="1" x14ac:dyDescent="0.2">
      <c r="A42" s="21">
        <v>1</v>
      </c>
      <c r="B42" s="82" t="s">
        <v>260</v>
      </c>
      <c r="C42" s="83" t="s">
        <v>593</v>
      </c>
      <c r="D42" s="72" t="s">
        <v>620</v>
      </c>
      <c r="E42" s="73" t="s">
        <v>653</v>
      </c>
      <c r="F42" s="85">
        <v>8.4</v>
      </c>
      <c r="G42" s="86">
        <v>81</v>
      </c>
      <c r="H42" s="67" t="s">
        <v>35</v>
      </c>
      <c r="I42" s="20">
        <v>2375000</v>
      </c>
      <c r="J42" s="17"/>
      <c r="K42" s="17"/>
      <c r="L42" s="20">
        <f t="shared" ref="L42:L58" si="2">SUM(I42,K42)</f>
        <v>2375000</v>
      </c>
      <c r="M42" s="17"/>
      <c r="N42" s="17"/>
      <c r="O42" s="17"/>
      <c r="P42" s="20">
        <f t="shared" ref="P42:P58" si="3">L42-O42</f>
        <v>2375000</v>
      </c>
      <c r="Q42" s="17"/>
    </row>
    <row r="43" spans="1:17" ht="17.100000000000001" customHeight="1" x14ac:dyDescent="0.2">
      <c r="A43" s="21">
        <v>2</v>
      </c>
      <c r="B43" s="82" t="s">
        <v>594</v>
      </c>
      <c r="C43" s="83" t="s">
        <v>67</v>
      </c>
      <c r="D43" s="72" t="s">
        <v>621</v>
      </c>
      <c r="E43" s="73" t="s">
        <v>179</v>
      </c>
      <c r="F43" s="85">
        <v>8.6300000000000008</v>
      </c>
      <c r="G43" s="86">
        <v>100</v>
      </c>
      <c r="H43" s="67" t="s">
        <v>35</v>
      </c>
      <c r="I43" s="20">
        <v>2375000</v>
      </c>
      <c r="J43" s="17"/>
      <c r="K43" s="17"/>
      <c r="L43" s="20">
        <f t="shared" si="2"/>
        <v>2375000</v>
      </c>
      <c r="M43" s="17"/>
      <c r="N43" s="17"/>
      <c r="O43" s="17"/>
      <c r="P43" s="20">
        <f t="shared" si="3"/>
        <v>2375000</v>
      </c>
      <c r="Q43" s="17"/>
    </row>
    <row r="44" spans="1:17" ht="17.100000000000001" customHeight="1" x14ac:dyDescent="0.2">
      <c r="A44" s="21">
        <v>3</v>
      </c>
      <c r="B44" s="82" t="s">
        <v>385</v>
      </c>
      <c r="C44" s="83" t="s">
        <v>237</v>
      </c>
      <c r="D44" s="72" t="s">
        <v>622</v>
      </c>
      <c r="E44" s="73" t="s">
        <v>179</v>
      </c>
      <c r="F44" s="85">
        <v>8.3000000000000007</v>
      </c>
      <c r="G44" s="86">
        <v>81</v>
      </c>
      <c r="H44" s="67" t="s">
        <v>35</v>
      </c>
      <c r="I44" s="20">
        <v>2375000</v>
      </c>
      <c r="J44" s="17"/>
      <c r="K44" s="17"/>
      <c r="L44" s="20">
        <f t="shared" si="2"/>
        <v>2375000</v>
      </c>
      <c r="M44" s="17"/>
      <c r="N44" s="17"/>
      <c r="O44" s="17"/>
      <c r="P44" s="20">
        <f t="shared" si="3"/>
        <v>2375000</v>
      </c>
      <c r="Q44" s="17"/>
    </row>
    <row r="45" spans="1:17" ht="17.100000000000001" customHeight="1" x14ac:dyDescent="0.2">
      <c r="A45" s="21">
        <v>4</v>
      </c>
      <c r="B45" s="82" t="s">
        <v>260</v>
      </c>
      <c r="C45" s="83" t="s">
        <v>562</v>
      </c>
      <c r="D45" s="72" t="s">
        <v>623</v>
      </c>
      <c r="E45" s="73" t="s">
        <v>179</v>
      </c>
      <c r="F45" s="85">
        <v>8.59</v>
      </c>
      <c r="G45" s="86">
        <v>89</v>
      </c>
      <c r="H45" s="67" t="s">
        <v>35</v>
      </c>
      <c r="I45" s="20">
        <v>2375000</v>
      </c>
      <c r="J45" s="17"/>
      <c r="K45" s="17"/>
      <c r="L45" s="20">
        <f t="shared" si="2"/>
        <v>2375000</v>
      </c>
      <c r="M45" s="17"/>
      <c r="N45" s="17"/>
      <c r="O45" s="17"/>
      <c r="P45" s="20">
        <f t="shared" si="3"/>
        <v>2375000</v>
      </c>
      <c r="Q45" s="17"/>
    </row>
    <row r="46" spans="1:17" ht="17.100000000000001" customHeight="1" x14ac:dyDescent="0.2">
      <c r="A46" s="21">
        <v>5</v>
      </c>
      <c r="B46" s="82" t="s">
        <v>595</v>
      </c>
      <c r="C46" s="83" t="s">
        <v>472</v>
      </c>
      <c r="D46" s="72" t="s">
        <v>624</v>
      </c>
      <c r="E46" s="73" t="s">
        <v>654</v>
      </c>
      <c r="F46" s="85">
        <v>8.15</v>
      </c>
      <c r="G46" s="86">
        <v>90</v>
      </c>
      <c r="H46" s="67" t="s">
        <v>35</v>
      </c>
      <c r="I46" s="20">
        <v>2375000</v>
      </c>
      <c r="J46" s="17"/>
      <c r="K46" s="17"/>
      <c r="L46" s="20">
        <f t="shared" si="2"/>
        <v>2375000</v>
      </c>
      <c r="M46" s="17"/>
      <c r="N46" s="17"/>
      <c r="O46" s="17"/>
      <c r="P46" s="20">
        <f t="shared" si="3"/>
        <v>2375000</v>
      </c>
      <c r="Q46" s="17"/>
    </row>
    <row r="47" spans="1:17" ht="17.100000000000001" customHeight="1" x14ac:dyDescent="0.2">
      <c r="A47" s="21">
        <v>6</v>
      </c>
      <c r="B47" s="82" t="s">
        <v>115</v>
      </c>
      <c r="C47" s="83" t="s">
        <v>163</v>
      </c>
      <c r="D47" s="72" t="s">
        <v>142</v>
      </c>
      <c r="E47" s="73" t="s">
        <v>133</v>
      </c>
      <c r="F47" s="85">
        <v>8.2200000000000006</v>
      </c>
      <c r="G47" s="86">
        <v>83</v>
      </c>
      <c r="H47" s="67" t="s">
        <v>35</v>
      </c>
      <c r="I47" s="20">
        <v>2375000</v>
      </c>
      <c r="J47" s="17"/>
      <c r="K47" s="17"/>
      <c r="L47" s="20">
        <f t="shared" si="2"/>
        <v>2375000</v>
      </c>
      <c r="M47" s="17"/>
      <c r="N47" s="17"/>
      <c r="O47" s="17"/>
      <c r="P47" s="20">
        <f t="shared" si="3"/>
        <v>2375000</v>
      </c>
      <c r="Q47" s="17"/>
    </row>
    <row r="48" spans="1:17" ht="17.100000000000001" customHeight="1" x14ac:dyDescent="0.2">
      <c r="A48" s="21">
        <v>7</v>
      </c>
      <c r="B48" s="82" t="s">
        <v>25</v>
      </c>
      <c r="C48" s="83" t="s">
        <v>157</v>
      </c>
      <c r="D48" s="72" t="s">
        <v>136</v>
      </c>
      <c r="E48" s="73" t="s">
        <v>131</v>
      </c>
      <c r="F48" s="85">
        <v>8.11</v>
      </c>
      <c r="G48" s="86">
        <v>96</v>
      </c>
      <c r="H48" s="67" t="s">
        <v>35</v>
      </c>
      <c r="I48" s="20">
        <v>2375000</v>
      </c>
      <c r="J48" s="17"/>
      <c r="K48" s="17"/>
      <c r="L48" s="20">
        <f t="shared" si="2"/>
        <v>2375000</v>
      </c>
      <c r="M48" s="17"/>
      <c r="N48" s="17"/>
      <c r="O48" s="17"/>
      <c r="P48" s="20">
        <f t="shared" si="3"/>
        <v>2375000</v>
      </c>
      <c r="Q48" s="17"/>
    </row>
    <row r="49" spans="1:17" ht="17.100000000000001" customHeight="1" x14ac:dyDescent="0.2">
      <c r="A49" s="21">
        <v>8</v>
      </c>
      <c r="B49" s="82" t="s">
        <v>596</v>
      </c>
      <c r="C49" s="83" t="s">
        <v>63</v>
      </c>
      <c r="D49" s="72" t="s">
        <v>625</v>
      </c>
      <c r="E49" s="73" t="s">
        <v>131</v>
      </c>
      <c r="F49" s="85">
        <v>8.3800000000000008</v>
      </c>
      <c r="G49" s="86">
        <v>88</v>
      </c>
      <c r="H49" s="67" t="s">
        <v>35</v>
      </c>
      <c r="I49" s="20">
        <v>2375000</v>
      </c>
      <c r="J49" s="17"/>
      <c r="K49" s="17"/>
      <c r="L49" s="20">
        <f t="shared" si="2"/>
        <v>2375000</v>
      </c>
      <c r="M49" s="17"/>
      <c r="N49" s="17"/>
      <c r="O49" s="17"/>
      <c r="P49" s="20">
        <f t="shared" si="3"/>
        <v>2375000</v>
      </c>
      <c r="Q49" s="17"/>
    </row>
    <row r="50" spans="1:17" ht="17.100000000000001" customHeight="1" x14ac:dyDescent="0.2">
      <c r="A50" s="21">
        <v>9</v>
      </c>
      <c r="B50" s="82" t="s">
        <v>171</v>
      </c>
      <c r="C50" s="83" t="s">
        <v>97</v>
      </c>
      <c r="D50" s="72" t="s">
        <v>149</v>
      </c>
      <c r="E50" s="73" t="s">
        <v>182</v>
      </c>
      <c r="F50" s="85">
        <v>8.0399999999999991</v>
      </c>
      <c r="G50" s="86">
        <v>80</v>
      </c>
      <c r="H50" s="67" t="s">
        <v>35</v>
      </c>
      <c r="I50" s="20">
        <v>2375000</v>
      </c>
      <c r="J50" s="17"/>
      <c r="K50" s="17"/>
      <c r="L50" s="20">
        <f t="shared" si="2"/>
        <v>2375000</v>
      </c>
      <c r="M50" s="17"/>
      <c r="N50" s="17"/>
      <c r="O50" s="17"/>
      <c r="P50" s="20">
        <f t="shared" si="3"/>
        <v>2375000</v>
      </c>
      <c r="Q50" s="17"/>
    </row>
    <row r="51" spans="1:17" ht="17.100000000000001" customHeight="1" x14ac:dyDescent="0.2">
      <c r="A51" s="21">
        <v>10</v>
      </c>
      <c r="B51" s="82" t="s">
        <v>156</v>
      </c>
      <c r="C51" s="83" t="s">
        <v>110</v>
      </c>
      <c r="D51" s="72" t="s">
        <v>135</v>
      </c>
      <c r="E51" s="73" t="s">
        <v>183</v>
      </c>
      <c r="F51" s="85">
        <v>8.58</v>
      </c>
      <c r="G51" s="86">
        <v>100</v>
      </c>
      <c r="H51" s="67" t="s">
        <v>35</v>
      </c>
      <c r="I51" s="20">
        <v>2375000</v>
      </c>
      <c r="J51" s="17"/>
      <c r="K51" s="17"/>
      <c r="L51" s="20">
        <f t="shared" si="2"/>
        <v>2375000</v>
      </c>
      <c r="M51" s="17"/>
      <c r="N51" s="17"/>
      <c r="O51" s="17"/>
      <c r="P51" s="20">
        <f t="shared" si="3"/>
        <v>2375000</v>
      </c>
      <c r="Q51" s="17"/>
    </row>
    <row r="52" spans="1:17" ht="17.100000000000001" customHeight="1" x14ac:dyDescent="0.2">
      <c r="A52" s="21">
        <v>11</v>
      </c>
      <c r="B52" s="82" t="s">
        <v>95</v>
      </c>
      <c r="C52" s="83" t="s">
        <v>88</v>
      </c>
      <c r="D52" s="72" t="s">
        <v>145</v>
      </c>
      <c r="E52" s="73" t="s">
        <v>185</v>
      </c>
      <c r="F52" s="85">
        <v>8.18</v>
      </c>
      <c r="G52" s="86">
        <v>86</v>
      </c>
      <c r="H52" s="67" t="s">
        <v>35</v>
      </c>
      <c r="I52" s="20">
        <v>2375000</v>
      </c>
      <c r="J52" s="17"/>
      <c r="K52" s="17"/>
      <c r="L52" s="20">
        <f t="shared" si="2"/>
        <v>2375000</v>
      </c>
      <c r="M52" s="17"/>
      <c r="N52" s="17"/>
      <c r="O52" s="17"/>
      <c r="P52" s="20">
        <f t="shared" si="3"/>
        <v>2375000</v>
      </c>
      <c r="Q52" s="17"/>
    </row>
    <row r="53" spans="1:17" ht="17.100000000000001" customHeight="1" x14ac:dyDescent="0.2">
      <c r="A53" s="21">
        <v>12</v>
      </c>
      <c r="B53" s="82" t="s">
        <v>597</v>
      </c>
      <c r="C53" s="83" t="s">
        <v>114</v>
      </c>
      <c r="D53" s="72" t="s">
        <v>626</v>
      </c>
      <c r="E53" s="73" t="s">
        <v>185</v>
      </c>
      <c r="F53" s="85">
        <v>8.09</v>
      </c>
      <c r="G53" s="86">
        <v>100</v>
      </c>
      <c r="H53" s="67" t="s">
        <v>35</v>
      </c>
      <c r="I53" s="20">
        <v>2375000</v>
      </c>
      <c r="J53" s="17"/>
      <c r="K53" s="17"/>
      <c r="L53" s="20">
        <f t="shared" si="2"/>
        <v>2375000</v>
      </c>
      <c r="M53" s="17"/>
      <c r="N53" s="17"/>
      <c r="O53" s="17"/>
      <c r="P53" s="20">
        <f t="shared" si="3"/>
        <v>2375000</v>
      </c>
      <c r="Q53" s="17"/>
    </row>
    <row r="54" spans="1:17" ht="17.100000000000001" customHeight="1" x14ac:dyDescent="0.2">
      <c r="A54" s="21">
        <v>13</v>
      </c>
      <c r="B54" s="82" t="s">
        <v>589</v>
      </c>
      <c r="C54" s="83" t="s">
        <v>539</v>
      </c>
      <c r="D54" s="72" t="s">
        <v>627</v>
      </c>
      <c r="E54" s="73" t="s">
        <v>655</v>
      </c>
      <c r="F54" s="86">
        <v>8.11</v>
      </c>
      <c r="G54" s="86">
        <v>90</v>
      </c>
      <c r="H54" s="67" t="s">
        <v>35</v>
      </c>
      <c r="I54" s="20">
        <v>2375000</v>
      </c>
      <c r="J54" s="17"/>
      <c r="K54" s="17"/>
      <c r="L54" s="20">
        <f t="shared" si="2"/>
        <v>2375000</v>
      </c>
      <c r="M54" s="17"/>
      <c r="N54" s="17"/>
      <c r="O54" s="17"/>
      <c r="P54" s="20">
        <f t="shared" si="3"/>
        <v>2375000</v>
      </c>
      <c r="Q54" s="17"/>
    </row>
    <row r="55" spans="1:17" ht="17.100000000000001" customHeight="1" x14ac:dyDescent="0.2">
      <c r="A55" s="21">
        <v>14</v>
      </c>
      <c r="B55" s="82" t="s">
        <v>598</v>
      </c>
      <c r="C55" s="83" t="s">
        <v>599</v>
      </c>
      <c r="D55" s="72" t="s">
        <v>628</v>
      </c>
      <c r="E55" s="73" t="s">
        <v>184</v>
      </c>
      <c r="F55" s="85">
        <v>8.0399999999999991</v>
      </c>
      <c r="G55" s="86">
        <v>91</v>
      </c>
      <c r="H55" s="67" t="s">
        <v>35</v>
      </c>
      <c r="I55" s="20">
        <v>2375000</v>
      </c>
      <c r="J55" s="17"/>
      <c r="K55" s="17"/>
      <c r="L55" s="20">
        <f t="shared" si="2"/>
        <v>2375000</v>
      </c>
      <c r="M55" s="17"/>
      <c r="N55" s="17"/>
      <c r="O55" s="17"/>
      <c r="P55" s="20">
        <f t="shared" si="3"/>
        <v>2375000</v>
      </c>
      <c r="Q55" s="17"/>
    </row>
    <row r="56" spans="1:17" ht="17.100000000000001" customHeight="1" x14ac:dyDescent="0.2">
      <c r="A56" s="21">
        <v>15</v>
      </c>
      <c r="B56" s="82" t="s">
        <v>65</v>
      </c>
      <c r="C56" s="83" t="s">
        <v>446</v>
      </c>
      <c r="D56" s="72" t="s">
        <v>629</v>
      </c>
      <c r="E56" s="73" t="s">
        <v>656</v>
      </c>
      <c r="F56" s="85">
        <v>8.09</v>
      </c>
      <c r="G56" s="86">
        <v>82</v>
      </c>
      <c r="H56" s="67" t="s">
        <v>35</v>
      </c>
      <c r="I56" s="20">
        <v>2375000</v>
      </c>
      <c r="J56" s="17"/>
      <c r="K56" s="17"/>
      <c r="L56" s="20">
        <f t="shared" si="2"/>
        <v>2375000</v>
      </c>
      <c r="M56" s="17"/>
      <c r="N56" s="17"/>
      <c r="O56" s="17"/>
      <c r="P56" s="20">
        <f t="shared" si="3"/>
        <v>2375000</v>
      </c>
      <c r="Q56" s="17"/>
    </row>
    <row r="57" spans="1:17" ht="17.100000000000001" customHeight="1" x14ac:dyDescent="0.2">
      <c r="A57" s="21">
        <v>16</v>
      </c>
      <c r="B57" s="82" t="s">
        <v>600</v>
      </c>
      <c r="C57" s="83" t="s">
        <v>280</v>
      </c>
      <c r="D57" s="72" t="s">
        <v>630</v>
      </c>
      <c r="E57" s="73" t="s">
        <v>656</v>
      </c>
      <c r="F57" s="85">
        <v>8.52</v>
      </c>
      <c r="G57" s="86">
        <v>96</v>
      </c>
      <c r="H57" s="67" t="s">
        <v>35</v>
      </c>
      <c r="I57" s="20">
        <v>2375000</v>
      </c>
      <c r="J57" s="17"/>
      <c r="K57" s="17"/>
      <c r="L57" s="20">
        <f t="shared" si="2"/>
        <v>2375000</v>
      </c>
      <c r="M57" s="17"/>
      <c r="N57" s="17"/>
      <c r="O57" s="17"/>
      <c r="P57" s="20">
        <f t="shared" si="3"/>
        <v>2375000</v>
      </c>
      <c r="Q57" s="17"/>
    </row>
    <row r="58" spans="1:17" ht="17.100000000000001" customHeight="1" x14ac:dyDescent="0.2">
      <c r="A58" s="21">
        <v>17</v>
      </c>
      <c r="B58" s="82" t="s">
        <v>254</v>
      </c>
      <c r="C58" s="83" t="s">
        <v>559</v>
      </c>
      <c r="D58" s="72" t="s">
        <v>631</v>
      </c>
      <c r="E58" s="73" t="s">
        <v>188</v>
      </c>
      <c r="F58" s="85">
        <v>8.26</v>
      </c>
      <c r="G58" s="86">
        <v>81</v>
      </c>
      <c r="H58" s="67" t="s">
        <v>35</v>
      </c>
      <c r="I58" s="20">
        <v>2375000</v>
      </c>
      <c r="J58" s="17"/>
      <c r="K58" s="17"/>
      <c r="L58" s="20">
        <f t="shared" si="2"/>
        <v>2375000</v>
      </c>
      <c r="M58" s="17"/>
      <c r="N58" s="17"/>
      <c r="O58" s="17"/>
      <c r="P58" s="20">
        <f t="shared" si="3"/>
        <v>2375000</v>
      </c>
      <c r="Q58" s="17"/>
    </row>
    <row r="59" spans="1:17" ht="17.100000000000001" customHeight="1" x14ac:dyDescent="0.2">
      <c r="A59" s="21">
        <v>18</v>
      </c>
      <c r="B59" s="82" t="s">
        <v>169</v>
      </c>
      <c r="C59" s="83" t="s">
        <v>90</v>
      </c>
      <c r="D59" s="72" t="s">
        <v>146</v>
      </c>
      <c r="E59" s="73" t="s">
        <v>188</v>
      </c>
      <c r="F59" s="85">
        <v>8.3699999999999992</v>
      </c>
      <c r="G59" s="86">
        <v>80</v>
      </c>
      <c r="H59" s="67" t="s">
        <v>35</v>
      </c>
      <c r="I59" s="20">
        <v>2375000</v>
      </c>
      <c r="J59" s="17"/>
      <c r="K59" s="17"/>
      <c r="L59" s="20">
        <f t="shared" ref="L59:L75" si="4">SUM(I59,K59)</f>
        <v>2375000</v>
      </c>
      <c r="M59" s="17"/>
      <c r="N59" s="17"/>
      <c r="O59" s="17"/>
      <c r="P59" s="20">
        <f t="shared" ref="P59:P75" si="5">L59-O59</f>
        <v>2375000</v>
      </c>
      <c r="Q59" s="17"/>
    </row>
    <row r="60" spans="1:17" ht="17.100000000000001" customHeight="1" x14ac:dyDescent="0.2">
      <c r="A60" s="21">
        <v>19</v>
      </c>
      <c r="B60" s="82" t="s">
        <v>173</v>
      </c>
      <c r="C60" s="83" t="s">
        <v>68</v>
      </c>
      <c r="D60" s="72" t="s">
        <v>150</v>
      </c>
      <c r="E60" s="73" t="s">
        <v>188</v>
      </c>
      <c r="F60" s="85">
        <v>8</v>
      </c>
      <c r="G60" s="86">
        <v>84</v>
      </c>
      <c r="H60" s="67" t="s">
        <v>35</v>
      </c>
      <c r="I60" s="20">
        <v>2375000</v>
      </c>
      <c r="J60" s="17"/>
      <c r="K60" s="17"/>
      <c r="L60" s="20">
        <f t="shared" si="4"/>
        <v>2375000</v>
      </c>
      <c r="M60" s="17"/>
      <c r="N60" s="17"/>
      <c r="O60" s="17"/>
      <c r="P60" s="20">
        <f t="shared" si="5"/>
        <v>2375000</v>
      </c>
      <c r="Q60" s="17"/>
    </row>
    <row r="61" spans="1:17" ht="17.100000000000001" customHeight="1" x14ac:dyDescent="0.2">
      <c r="A61" s="21">
        <v>20</v>
      </c>
      <c r="B61" s="82" t="s">
        <v>601</v>
      </c>
      <c r="C61" s="83" t="s">
        <v>211</v>
      </c>
      <c r="D61" s="72" t="s">
        <v>632</v>
      </c>
      <c r="E61" s="73" t="s">
        <v>127</v>
      </c>
      <c r="F61" s="85">
        <v>8.1199999999999992</v>
      </c>
      <c r="G61" s="86">
        <v>98</v>
      </c>
      <c r="H61" s="67" t="s">
        <v>35</v>
      </c>
      <c r="I61" s="20">
        <v>2375000</v>
      </c>
      <c r="J61" s="17"/>
      <c r="K61" s="17"/>
      <c r="L61" s="20">
        <f t="shared" si="4"/>
        <v>2375000</v>
      </c>
      <c r="M61" s="17"/>
      <c r="N61" s="17"/>
      <c r="O61" s="17"/>
      <c r="P61" s="20">
        <f t="shared" si="5"/>
        <v>2375000</v>
      </c>
      <c r="Q61" s="17"/>
    </row>
    <row r="62" spans="1:17" ht="17.100000000000001" customHeight="1" x14ac:dyDescent="0.2">
      <c r="A62" s="21">
        <v>21</v>
      </c>
      <c r="B62" s="82" t="s">
        <v>336</v>
      </c>
      <c r="C62" s="83" t="s">
        <v>124</v>
      </c>
      <c r="D62" s="72" t="s">
        <v>633</v>
      </c>
      <c r="E62" s="73" t="s">
        <v>127</v>
      </c>
      <c r="F62" s="85">
        <v>8.9700000000000006</v>
      </c>
      <c r="G62" s="86">
        <v>99</v>
      </c>
      <c r="H62" s="67" t="s">
        <v>35</v>
      </c>
      <c r="I62" s="20">
        <v>2375000</v>
      </c>
      <c r="J62" s="17"/>
      <c r="K62" s="17"/>
      <c r="L62" s="20">
        <f t="shared" si="4"/>
        <v>2375000</v>
      </c>
      <c r="M62" s="17"/>
      <c r="N62" s="17"/>
      <c r="O62" s="17"/>
      <c r="P62" s="20">
        <f t="shared" si="5"/>
        <v>2375000</v>
      </c>
      <c r="Q62" s="17"/>
    </row>
    <row r="63" spans="1:17" ht="17.100000000000001" customHeight="1" x14ac:dyDescent="0.2">
      <c r="A63" s="21">
        <v>22</v>
      </c>
      <c r="B63" s="82" t="s">
        <v>602</v>
      </c>
      <c r="C63" s="83" t="s">
        <v>26</v>
      </c>
      <c r="D63" s="72" t="s">
        <v>634</v>
      </c>
      <c r="E63" s="73" t="s">
        <v>127</v>
      </c>
      <c r="F63" s="85">
        <v>8.27</v>
      </c>
      <c r="G63" s="86">
        <v>100</v>
      </c>
      <c r="H63" s="67" t="s">
        <v>35</v>
      </c>
      <c r="I63" s="20">
        <v>2375000</v>
      </c>
      <c r="J63" s="17"/>
      <c r="K63" s="17"/>
      <c r="L63" s="20">
        <f t="shared" si="4"/>
        <v>2375000</v>
      </c>
      <c r="M63" s="17"/>
      <c r="N63" s="17"/>
      <c r="O63" s="17"/>
      <c r="P63" s="20">
        <f t="shared" si="5"/>
        <v>2375000</v>
      </c>
      <c r="Q63" s="17"/>
    </row>
    <row r="64" spans="1:17" ht="17.100000000000001" customHeight="1" x14ac:dyDescent="0.2">
      <c r="A64" s="21">
        <v>23</v>
      </c>
      <c r="B64" s="82" t="s">
        <v>71</v>
      </c>
      <c r="C64" s="83" t="s">
        <v>125</v>
      </c>
      <c r="D64" s="72" t="s">
        <v>635</v>
      </c>
      <c r="E64" s="73" t="s">
        <v>127</v>
      </c>
      <c r="F64" s="85">
        <v>8.27</v>
      </c>
      <c r="G64" s="86">
        <v>94</v>
      </c>
      <c r="H64" s="67" t="s">
        <v>35</v>
      </c>
      <c r="I64" s="20">
        <v>2375000</v>
      </c>
      <c r="J64" s="17"/>
      <c r="K64" s="17"/>
      <c r="L64" s="20">
        <f t="shared" si="4"/>
        <v>2375000</v>
      </c>
      <c r="M64" s="17"/>
      <c r="N64" s="17"/>
      <c r="O64" s="17"/>
      <c r="P64" s="20">
        <f t="shared" si="5"/>
        <v>2375000</v>
      </c>
      <c r="Q64" s="17"/>
    </row>
    <row r="65" spans="1:17" ht="17.100000000000001" customHeight="1" x14ac:dyDescent="0.2">
      <c r="A65" s="21">
        <v>24</v>
      </c>
      <c r="B65" s="82" t="s">
        <v>71</v>
      </c>
      <c r="C65" s="83" t="s">
        <v>486</v>
      </c>
      <c r="D65" s="72" t="s">
        <v>636</v>
      </c>
      <c r="E65" s="73" t="s">
        <v>130</v>
      </c>
      <c r="F65" s="85">
        <v>8.42</v>
      </c>
      <c r="G65" s="86">
        <v>100</v>
      </c>
      <c r="H65" s="67" t="s">
        <v>35</v>
      </c>
      <c r="I65" s="20">
        <v>2375000</v>
      </c>
      <c r="J65" s="17"/>
      <c r="K65" s="17"/>
      <c r="L65" s="20">
        <f t="shared" si="4"/>
        <v>2375000</v>
      </c>
      <c r="M65" s="17"/>
      <c r="N65" s="17"/>
      <c r="O65" s="17"/>
      <c r="P65" s="20">
        <f t="shared" si="5"/>
        <v>2375000</v>
      </c>
      <c r="Q65" s="17"/>
    </row>
    <row r="66" spans="1:17" ht="17.100000000000001" customHeight="1" x14ac:dyDescent="0.2">
      <c r="A66" s="21">
        <v>25</v>
      </c>
      <c r="B66" s="82" t="s">
        <v>603</v>
      </c>
      <c r="C66" s="83" t="s">
        <v>604</v>
      </c>
      <c r="D66" s="72" t="s">
        <v>637</v>
      </c>
      <c r="E66" s="73" t="s">
        <v>130</v>
      </c>
      <c r="F66" s="85">
        <v>8.56</v>
      </c>
      <c r="G66" s="86">
        <v>93</v>
      </c>
      <c r="H66" s="67" t="s">
        <v>35</v>
      </c>
      <c r="I66" s="20">
        <v>2375000</v>
      </c>
      <c r="J66" s="17"/>
      <c r="K66" s="17"/>
      <c r="L66" s="20">
        <f t="shared" si="4"/>
        <v>2375000</v>
      </c>
      <c r="M66" s="17"/>
      <c r="N66" s="17"/>
      <c r="O66" s="17"/>
      <c r="P66" s="20">
        <f t="shared" si="5"/>
        <v>2375000</v>
      </c>
      <c r="Q66" s="17"/>
    </row>
    <row r="67" spans="1:17" ht="17.100000000000001" customHeight="1" x14ac:dyDescent="0.2">
      <c r="A67" s="21">
        <v>26</v>
      </c>
      <c r="B67" s="82" t="s">
        <v>605</v>
      </c>
      <c r="C67" s="83" t="s">
        <v>73</v>
      </c>
      <c r="D67" s="72" t="s">
        <v>638</v>
      </c>
      <c r="E67" s="73" t="s">
        <v>130</v>
      </c>
      <c r="F67" s="85">
        <v>8.52</v>
      </c>
      <c r="G67" s="86">
        <v>87</v>
      </c>
      <c r="H67" s="67" t="s">
        <v>35</v>
      </c>
      <c r="I67" s="20">
        <v>2375000</v>
      </c>
      <c r="J67" s="17"/>
      <c r="K67" s="17"/>
      <c r="L67" s="20">
        <f t="shared" si="4"/>
        <v>2375000</v>
      </c>
      <c r="M67" s="17"/>
      <c r="N67" s="17"/>
      <c r="O67" s="17"/>
      <c r="P67" s="20">
        <f t="shared" si="5"/>
        <v>2375000</v>
      </c>
      <c r="Q67" s="17"/>
    </row>
    <row r="68" spans="1:17" ht="17.100000000000001" customHeight="1" x14ac:dyDescent="0.2">
      <c r="A68" s="21">
        <v>27</v>
      </c>
      <c r="B68" s="82" t="s">
        <v>606</v>
      </c>
      <c r="C68" s="83" t="s">
        <v>313</v>
      </c>
      <c r="D68" s="72" t="s">
        <v>639</v>
      </c>
      <c r="E68" s="73" t="s">
        <v>129</v>
      </c>
      <c r="F68" s="85">
        <v>8.19</v>
      </c>
      <c r="G68" s="86">
        <v>86</v>
      </c>
      <c r="H68" s="67" t="s">
        <v>35</v>
      </c>
      <c r="I68" s="20">
        <v>2375000</v>
      </c>
      <c r="J68" s="17"/>
      <c r="K68" s="17"/>
      <c r="L68" s="20">
        <f t="shared" si="4"/>
        <v>2375000</v>
      </c>
      <c r="M68" s="17"/>
      <c r="N68" s="17"/>
      <c r="O68" s="17"/>
      <c r="P68" s="20">
        <f t="shared" si="5"/>
        <v>2375000</v>
      </c>
      <c r="Q68" s="17"/>
    </row>
    <row r="69" spans="1:17" ht="17.100000000000001" customHeight="1" x14ac:dyDescent="0.2">
      <c r="A69" s="21">
        <v>28</v>
      </c>
      <c r="B69" s="82" t="s">
        <v>607</v>
      </c>
      <c r="C69" s="83" t="s">
        <v>27</v>
      </c>
      <c r="D69" s="72" t="s">
        <v>640</v>
      </c>
      <c r="E69" s="73" t="s">
        <v>657</v>
      </c>
      <c r="F69" s="85">
        <v>8.8800000000000008</v>
      </c>
      <c r="G69" s="86">
        <v>82</v>
      </c>
      <c r="H69" s="67" t="s">
        <v>35</v>
      </c>
      <c r="I69" s="20">
        <v>2375000</v>
      </c>
      <c r="J69" s="17"/>
      <c r="K69" s="17"/>
      <c r="L69" s="20">
        <f t="shared" si="4"/>
        <v>2375000</v>
      </c>
      <c r="M69" s="17"/>
      <c r="N69" s="17"/>
      <c r="O69" s="17"/>
      <c r="P69" s="20">
        <f t="shared" si="5"/>
        <v>2375000</v>
      </c>
      <c r="Q69" s="17"/>
    </row>
    <row r="70" spans="1:17" ht="17.100000000000001" customHeight="1" x14ac:dyDescent="0.2">
      <c r="A70" s="21">
        <v>29</v>
      </c>
      <c r="B70" s="82" t="s">
        <v>608</v>
      </c>
      <c r="C70" s="83" t="s">
        <v>609</v>
      </c>
      <c r="D70" s="72" t="s">
        <v>641</v>
      </c>
      <c r="E70" s="73" t="s">
        <v>658</v>
      </c>
      <c r="F70" s="85">
        <v>8.6300000000000008</v>
      </c>
      <c r="G70" s="86">
        <v>96</v>
      </c>
      <c r="H70" s="67" t="s">
        <v>35</v>
      </c>
      <c r="I70" s="20">
        <v>2375000</v>
      </c>
      <c r="J70" s="17"/>
      <c r="K70" s="17"/>
      <c r="L70" s="20">
        <f t="shared" si="4"/>
        <v>2375000</v>
      </c>
      <c r="M70" s="17"/>
      <c r="N70" s="17"/>
      <c r="O70" s="17"/>
      <c r="P70" s="20">
        <f t="shared" si="5"/>
        <v>2375000</v>
      </c>
      <c r="Q70" s="17"/>
    </row>
    <row r="71" spans="1:17" ht="17.100000000000001" customHeight="1" x14ac:dyDescent="0.2">
      <c r="A71" s="21">
        <v>30</v>
      </c>
      <c r="B71" s="82" t="s">
        <v>93</v>
      </c>
      <c r="C71" s="83" t="s">
        <v>88</v>
      </c>
      <c r="D71" s="72" t="s">
        <v>642</v>
      </c>
      <c r="E71" s="73" t="s">
        <v>658</v>
      </c>
      <c r="F71" s="85">
        <v>8.1999999999999993</v>
      </c>
      <c r="G71" s="86">
        <v>84</v>
      </c>
      <c r="H71" s="67" t="s">
        <v>35</v>
      </c>
      <c r="I71" s="20">
        <v>2375000</v>
      </c>
      <c r="J71" s="17"/>
      <c r="K71" s="17"/>
      <c r="L71" s="20">
        <f t="shared" si="4"/>
        <v>2375000</v>
      </c>
      <c r="M71" s="17"/>
      <c r="N71" s="17"/>
      <c r="O71" s="17"/>
      <c r="P71" s="20">
        <f t="shared" si="5"/>
        <v>2375000</v>
      </c>
      <c r="Q71" s="17"/>
    </row>
    <row r="72" spans="1:17" ht="17.100000000000001" customHeight="1" x14ac:dyDescent="0.2">
      <c r="A72" s="21">
        <v>31</v>
      </c>
      <c r="B72" s="82" t="s">
        <v>610</v>
      </c>
      <c r="C72" s="83" t="s">
        <v>61</v>
      </c>
      <c r="D72" s="72" t="s">
        <v>643</v>
      </c>
      <c r="E72" s="73" t="s">
        <v>659</v>
      </c>
      <c r="F72" s="85">
        <v>8.4499999999999993</v>
      </c>
      <c r="G72" s="86">
        <v>83</v>
      </c>
      <c r="H72" s="67" t="s">
        <v>35</v>
      </c>
      <c r="I72" s="20">
        <v>2375000</v>
      </c>
      <c r="J72" s="17"/>
      <c r="K72" s="17"/>
      <c r="L72" s="20">
        <f t="shared" si="4"/>
        <v>2375000</v>
      </c>
      <c r="M72" s="17"/>
      <c r="N72" s="17"/>
      <c r="O72" s="17"/>
      <c r="P72" s="20">
        <f t="shared" si="5"/>
        <v>2375000</v>
      </c>
      <c r="Q72" s="17"/>
    </row>
    <row r="73" spans="1:17" ht="17.100000000000001" customHeight="1" x14ac:dyDescent="0.2">
      <c r="A73" s="21">
        <v>32</v>
      </c>
      <c r="B73" s="82" t="s">
        <v>445</v>
      </c>
      <c r="C73" s="83" t="s">
        <v>91</v>
      </c>
      <c r="D73" s="72" t="s">
        <v>644</v>
      </c>
      <c r="E73" s="73" t="s">
        <v>181</v>
      </c>
      <c r="F73" s="85">
        <v>8.08</v>
      </c>
      <c r="G73" s="86">
        <v>91</v>
      </c>
      <c r="H73" s="67" t="s">
        <v>35</v>
      </c>
      <c r="I73" s="20">
        <v>2375000</v>
      </c>
      <c r="J73" s="17"/>
      <c r="K73" s="17"/>
      <c r="L73" s="20">
        <f t="shared" si="4"/>
        <v>2375000</v>
      </c>
      <c r="M73" s="17"/>
      <c r="N73" s="17"/>
      <c r="O73" s="17"/>
      <c r="P73" s="20">
        <f t="shared" si="5"/>
        <v>2375000</v>
      </c>
      <c r="Q73" s="17"/>
    </row>
    <row r="74" spans="1:17" ht="17.100000000000001" customHeight="1" x14ac:dyDescent="0.2">
      <c r="A74" s="21">
        <v>33</v>
      </c>
      <c r="B74" s="82" t="s">
        <v>177</v>
      </c>
      <c r="C74" s="83" t="s">
        <v>40</v>
      </c>
      <c r="D74" s="72" t="s">
        <v>152</v>
      </c>
      <c r="E74" s="73" t="s">
        <v>181</v>
      </c>
      <c r="F74" s="85">
        <v>8.2799999999999994</v>
      </c>
      <c r="G74" s="86">
        <v>86</v>
      </c>
      <c r="H74" s="67" t="s">
        <v>35</v>
      </c>
      <c r="I74" s="20">
        <v>2375000</v>
      </c>
      <c r="J74" s="17"/>
      <c r="K74" s="17"/>
      <c r="L74" s="20">
        <f t="shared" si="4"/>
        <v>2375000</v>
      </c>
      <c r="M74" s="17"/>
      <c r="N74" s="17"/>
      <c r="O74" s="17"/>
      <c r="P74" s="20">
        <f t="shared" si="5"/>
        <v>2375000</v>
      </c>
      <c r="Q74" s="17"/>
    </row>
    <row r="75" spans="1:17" ht="17.100000000000001" customHeight="1" x14ac:dyDescent="0.2">
      <c r="A75" s="21">
        <v>34</v>
      </c>
      <c r="B75" s="82" t="s">
        <v>611</v>
      </c>
      <c r="C75" s="83" t="s">
        <v>155</v>
      </c>
      <c r="D75" s="72" t="s">
        <v>645</v>
      </c>
      <c r="E75" s="73" t="s">
        <v>126</v>
      </c>
      <c r="F75" s="85">
        <v>8.25</v>
      </c>
      <c r="G75" s="86">
        <v>82</v>
      </c>
      <c r="H75" s="67" t="s">
        <v>35</v>
      </c>
      <c r="I75" s="20">
        <v>2375000</v>
      </c>
      <c r="J75" s="17"/>
      <c r="K75" s="17"/>
      <c r="L75" s="20">
        <f t="shared" si="4"/>
        <v>2375000</v>
      </c>
      <c r="M75" s="17"/>
      <c r="N75" s="17"/>
      <c r="O75" s="17"/>
      <c r="P75" s="20">
        <f t="shared" si="5"/>
        <v>2375000</v>
      </c>
      <c r="Q75" s="17"/>
    </row>
    <row r="76" spans="1:17" ht="17.100000000000001" customHeight="1" x14ac:dyDescent="0.2">
      <c r="A76" s="21">
        <v>35</v>
      </c>
      <c r="B76" s="82" t="s">
        <v>612</v>
      </c>
      <c r="C76" s="83" t="s">
        <v>384</v>
      </c>
      <c r="D76" s="72" t="s">
        <v>646</v>
      </c>
      <c r="E76" s="73" t="s">
        <v>126</v>
      </c>
      <c r="F76" s="85">
        <v>8.3699999999999992</v>
      </c>
      <c r="G76" s="86">
        <v>98</v>
      </c>
      <c r="H76" s="67" t="s">
        <v>35</v>
      </c>
      <c r="I76" s="20">
        <v>2375000</v>
      </c>
      <c r="J76" s="17"/>
      <c r="K76" s="17"/>
      <c r="L76" s="20">
        <f t="shared" ref="L76:L83" si="6">SUM(I76,K76)</f>
        <v>2375000</v>
      </c>
      <c r="M76" s="17"/>
      <c r="N76" s="17"/>
      <c r="O76" s="17"/>
      <c r="P76" s="20">
        <f t="shared" ref="P76:P83" si="7">L76-O76</f>
        <v>2375000</v>
      </c>
      <c r="Q76" s="17"/>
    </row>
    <row r="77" spans="1:17" ht="17.100000000000001" customHeight="1" x14ac:dyDescent="0.2">
      <c r="A77" s="21">
        <v>36</v>
      </c>
      <c r="B77" s="82" t="s">
        <v>613</v>
      </c>
      <c r="C77" s="83" t="s">
        <v>333</v>
      </c>
      <c r="D77" s="72" t="s">
        <v>647</v>
      </c>
      <c r="E77" s="73" t="s">
        <v>126</v>
      </c>
      <c r="F77" s="85">
        <v>8.7200000000000006</v>
      </c>
      <c r="G77" s="86">
        <v>97</v>
      </c>
      <c r="H77" s="67" t="s">
        <v>35</v>
      </c>
      <c r="I77" s="20">
        <v>2375000</v>
      </c>
      <c r="J77" s="17"/>
      <c r="K77" s="17"/>
      <c r="L77" s="20">
        <f t="shared" si="6"/>
        <v>2375000</v>
      </c>
      <c r="M77" s="17"/>
      <c r="N77" s="17"/>
      <c r="O77" s="17"/>
      <c r="P77" s="20">
        <f t="shared" si="7"/>
        <v>2375000</v>
      </c>
      <c r="Q77" s="17"/>
    </row>
    <row r="78" spans="1:17" ht="17.100000000000001" customHeight="1" x14ac:dyDescent="0.2">
      <c r="A78" s="21">
        <v>37</v>
      </c>
      <c r="B78" s="82" t="s">
        <v>614</v>
      </c>
      <c r="C78" s="83" t="s">
        <v>615</v>
      </c>
      <c r="D78" s="72" t="s">
        <v>648</v>
      </c>
      <c r="E78" s="73" t="s">
        <v>126</v>
      </c>
      <c r="F78" s="85">
        <v>8.93</v>
      </c>
      <c r="G78" s="86">
        <v>81</v>
      </c>
      <c r="H78" s="67" t="s">
        <v>35</v>
      </c>
      <c r="I78" s="20">
        <v>2375000</v>
      </c>
      <c r="J78" s="17"/>
      <c r="K78" s="17"/>
      <c r="L78" s="20">
        <f t="shared" si="6"/>
        <v>2375000</v>
      </c>
      <c r="M78" s="17"/>
      <c r="N78" s="17"/>
      <c r="O78" s="17"/>
      <c r="P78" s="20">
        <f t="shared" si="7"/>
        <v>2375000</v>
      </c>
      <c r="Q78" s="17"/>
    </row>
    <row r="79" spans="1:17" ht="17.100000000000001" customHeight="1" x14ac:dyDescent="0.2">
      <c r="A79" s="21">
        <v>38</v>
      </c>
      <c r="B79" s="82" t="s">
        <v>445</v>
      </c>
      <c r="C79" s="83" t="s">
        <v>333</v>
      </c>
      <c r="D79" s="72" t="s">
        <v>649</v>
      </c>
      <c r="E79" s="73" t="s">
        <v>180</v>
      </c>
      <c r="F79" s="85">
        <v>8.48</v>
      </c>
      <c r="G79" s="86">
        <v>83</v>
      </c>
      <c r="H79" s="67" t="s">
        <v>35</v>
      </c>
      <c r="I79" s="20">
        <v>2375000</v>
      </c>
      <c r="J79" s="17"/>
      <c r="K79" s="17"/>
      <c r="L79" s="20">
        <f t="shared" si="6"/>
        <v>2375000</v>
      </c>
      <c r="M79" s="17"/>
      <c r="N79" s="17"/>
      <c r="O79" s="17"/>
      <c r="P79" s="20">
        <f t="shared" si="7"/>
        <v>2375000</v>
      </c>
      <c r="Q79" s="17"/>
    </row>
    <row r="80" spans="1:17" ht="17.100000000000001" customHeight="1" x14ac:dyDescent="0.2">
      <c r="A80" s="21">
        <v>39</v>
      </c>
      <c r="B80" s="82" t="s">
        <v>616</v>
      </c>
      <c r="C80" s="83" t="s">
        <v>113</v>
      </c>
      <c r="D80" s="72" t="s">
        <v>650</v>
      </c>
      <c r="E80" s="73" t="s">
        <v>180</v>
      </c>
      <c r="F80" s="85">
        <v>8.09</v>
      </c>
      <c r="G80" s="86">
        <v>81</v>
      </c>
      <c r="H80" s="67" t="s">
        <v>35</v>
      </c>
      <c r="I80" s="20">
        <v>2375000</v>
      </c>
      <c r="J80" s="17"/>
      <c r="K80" s="17"/>
      <c r="L80" s="20">
        <f t="shared" si="6"/>
        <v>2375000</v>
      </c>
      <c r="M80" s="17"/>
      <c r="N80" s="17"/>
      <c r="O80" s="17"/>
      <c r="P80" s="20">
        <f t="shared" si="7"/>
        <v>2375000</v>
      </c>
      <c r="Q80" s="17"/>
    </row>
    <row r="81" spans="1:17" ht="17.100000000000001" customHeight="1" x14ac:dyDescent="0.2">
      <c r="A81" s="21">
        <v>40</v>
      </c>
      <c r="B81" s="82" t="s">
        <v>617</v>
      </c>
      <c r="C81" s="83" t="s">
        <v>72</v>
      </c>
      <c r="D81" s="72" t="s">
        <v>651</v>
      </c>
      <c r="E81" s="73" t="s">
        <v>128</v>
      </c>
      <c r="F81" s="85">
        <v>8.1199999999999992</v>
      </c>
      <c r="G81" s="86">
        <v>89</v>
      </c>
      <c r="H81" s="67" t="s">
        <v>35</v>
      </c>
      <c r="I81" s="20">
        <v>2375000</v>
      </c>
      <c r="J81" s="17"/>
      <c r="K81" s="17"/>
      <c r="L81" s="20">
        <f t="shared" si="6"/>
        <v>2375000</v>
      </c>
      <c r="M81" s="17"/>
      <c r="N81" s="17"/>
      <c r="O81" s="17"/>
      <c r="P81" s="20">
        <f t="shared" si="7"/>
        <v>2375000</v>
      </c>
      <c r="Q81" s="17"/>
    </row>
    <row r="82" spans="1:17" ht="17.100000000000001" customHeight="1" x14ac:dyDescent="0.2">
      <c r="A82" s="21">
        <v>41</v>
      </c>
      <c r="B82" s="82" t="s">
        <v>618</v>
      </c>
      <c r="C82" s="83" t="s">
        <v>619</v>
      </c>
      <c r="D82" s="72" t="s">
        <v>652</v>
      </c>
      <c r="E82" s="73" t="s">
        <v>128</v>
      </c>
      <c r="F82" s="85">
        <v>8.4499999999999993</v>
      </c>
      <c r="G82" s="86">
        <v>89</v>
      </c>
      <c r="H82" s="67" t="s">
        <v>35</v>
      </c>
      <c r="I82" s="20">
        <v>2375000</v>
      </c>
      <c r="J82" s="17"/>
      <c r="K82" s="17"/>
      <c r="L82" s="20">
        <f t="shared" si="6"/>
        <v>2375000</v>
      </c>
      <c r="M82" s="17"/>
      <c r="N82" s="17"/>
      <c r="O82" s="17"/>
      <c r="P82" s="20">
        <f t="shared" si="7"/>
        <v>2375000</v>
      </c>
      <c r="Q82" s="17"/>
    </row>
    <row r="83" spans="1:17" ht="17.100000000000001" customHeight="1" x14ac:dyDescent="0.2">
      <c r="A83" s="21">
        <v>42</v>
      </c>
      <c r="B83" s="82" t="s">
        <v>102</v>
      </c>
      <c r="C83" s="83" t="s">
        <v>68</v>
      </c>
      <c r="D83" s="72" t="s">
        <v>139</v>
      </c>
      <c r="E83" s="73" t="s">
        <v>128</v>
      </c>
      <c r="F83" s="85">
        <v>8.6300000000000008</v>
      </c>
      <c r="G83" s="86">
        <v>85</v>
      </c>
      <c r="H83" s="67" t="s">
        <v>35</v>
      </c>
      <c r="I83" s="20">
        <v>2375000</v>
      </c>
      <c r="J83" s="17"/>
      <c r="K83" s="17"/>
      <c r="L83" s="20">
        <f t="shared" si="6"/>
        <v>2375000</v>
      </c>
      <c r="M83" s="17"/>
      <c r="N83" s="17"/>
      <c r="O83" s="17"/>
      <c r="P83" s="20">
        <f t="shared" si="7"/>
        <v>2375000</v>
      </c>
      <c r="Q83" s="17"/>
    </row>
    <row r="84" spans="1:17" s="11" customFormat="1" ht="21.95" customHeight="1" x14ac:dyDescent="0.2">
      <c r="A84" s="9"/>
      <c r="B84" s="55" t="s">
        <v>38</v>
      </c>
      <c r="C84" s="27">
        <f>A83</f>
        <v>42</v>
      </c>
      <c r="D84" s="27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8">
        <f>SUM(P42:P83)</f>
        <v>99750000</v>
      </c>
      <c r="Q84" s="10"/>
    </row>
    <row r="85" spans="1:17" ht="21.95" customHeight="1" x14ac:dyDescent="0.25">
      <c r="B85" s="3" t="s">
        <v>592</v>
      </c>
    </row>
    <row r="86" spans="1:17" ht="18" customHeight="1" x14ac:dyDescent="0.25">
      <c r="P86" s="12" t="s">
        <v>193</v>
      </c>
    </row>
    <row r="87" spans="1:17" ht="18" customHeight="1" x14ac:dyDescent="0.25">
      <c r="B87" s="87" t="s">
        <v>21</v>
      </c>
      <c r="I87" s="87" t="s">
        <v>23</v>
      </c>
      <c r="P87" s="87" t="s">
        <v>22</v>
      </c>
    </row>
    <row r="88" spans="1:17" ht="18" customHeight="1" x14ac:dyDescent="0.2">
      <c r="B88" s="5"/>
      <c r="I88" s="5"/>
      <c r="P88" s="5"/>
    </row>
    <row r="89" spans="1:17" s="94" customFormat="1" ht="18" customHeight="1" x14ac:dyDescent="0.2">
      <c r="A89" s="100"/>
      <c r="B89" s="80" t="s">
        <v>52</v>
      </c>
      <c r="C89" s="100"/>
      <c r="D89" s="100"/>
      <c r="E89" s="100"/>
      <c r="F89" s="100"/>
      <c r="G89" s="100"/>
      <c r="H89" s="100"/>
      <c r="I89" s="80" t="s">
        <v>52</v>
      </c>
      <c r="J89" s="100"/>
      <c r="K89" s="100"/>
      <c r="L89" s="100"/>
      <c r="M89" s="100"/>
      <c r="N89" s="100"/>
      <c r="O89" s="100"/>
      <c r="P89" s="80" t="s">
        <v>52</v>
      </c>
      <c r="Q89" s="100"/>
    </row>
    <row r="90" spans="1:17" ht="18" customHeight="1" x14ac:dyDescent="0.2"/>
    <row r="91" spans="1:17" ht="18" customHeight="1" x14ac:dyDescent="0.2"/>
    <row r="92" spans="1:17" ht="18" customHeight="1" x14ac:dyDescent="0.25">
      <c r="B92" s="89" t="s">
        <v>100</v>
      </c>
      <c r="I92" s="89" t="s">
        <v>36</v>
      </c>
      <c r="P92" s="89" t="s">
        <v>37</v>
      </c>
    </row>
    <row r="93" spans="1:17" ht="15.95" customHeight="1" x14ac:dyDescent="0.25">
      <c r="B93" s="99"/>
      <c r="I93" s="99"/>
      <c r="P93" s="99"/>
    </row>
    <row r="94" spans="1:17" ht="15.95" customHeight="1" x14ac:dyDescent="0.25">
      <c r="B94" s="103"/>
      <c r="I94" s="103"/>
      <c r="P94" s="103"/>
    </row>
    <row r="95" spans="1:17" ht="15.95" customHeight="1" x14ac:dyDescent="0.25">
      <c r="B95" s="103"/>
      <c r="I95" s="103"/>
      <c r="P95" s="103"/>
    </row>
    <row r="96" spans="1:17" ht="15.95" customHeight="1" x14ac:dyDescent="0.25">
      <c r="B96" s="103"/>
      <c r="I96" s="103"/>
      <c r="P96" s="103"/>
    </row>
    <row r="97" spans="1:17" ht="15.95" customHeight="1" x14ac:dyDescent="0.25">
      <c r="B97" s="103"/>
      <c r="I97" s="103"/>
      <c r="P97" s="103"/>
    </row>
    <row r="98" spans="1:17" ht="17.100000000000001" customHeight="1" x14ac:dyDescent="0.25">
      <c r="A98" s="123" t="s">
        <v>24</v>
      </c>
      <c r="B98" s="123"/>
      <c r="C98" s="123"/>
      <c r="D98" s="123"/>
      <c r="E98" s="13"/>
      <c r="F98" s="13"/>
      <c r="G98" s="13"/>
      <c r="J98" s="124" t="s">
        <v>29</v>
      </c>
      <c r="K98" s="124"/>
      <c r="L98" s="124"/>
      <c r="M98" s="124"/>
      <c r="N98" s="124"/>
      <c r="O98" s="124"/>
      <c r="P98" s="124"/>
      <c r="Q98" s="124"/>
    </row>
    <row r="99" spans="1:17" ht="17.100000000000001" customHeight="1" x14ac:dyDescent="0.25">
      <c r="A99" s="124" t="s">
        <v>53</v>
      </c>
      <c r="B99" s="124"/>
      <c r="C99" s="124"/>
      <c r="D99" s="124"/>
      <c r="E99" s="14"/>
      <c r="F99" s="14"/>
      <c r="G99" s="14"/>
      <c r="J99" s="125" t="s">
        <v>45</v>
      </c>
      <c r="K99" s="125"/>
      <c r="L99" s="125"/>
      <c r="M99" s="125"/>
      <c r="N99" s="125"/>
      <c r="O99" s="125"/>
      <c r="P99" s="125"/>
      <c r="Q99" s="125"/>
    </row>
    <row r="100" spans="1:17" ht="17.100000000000001" customHeight="1" x14ac:dyDescent="0.25">
      <c r="A100" s="124" t="s">
        <v>54</v>
      </c>
      <c r="B100" s="124"/>
      <c r="C100" s="124"/>
      <c r="D100" s="124"/>
      <c r="E100" s="14"/>
      <c r="F100" s="14"/>
      <c r="G100" s="14"/>
      <c r="J100" s="123"/>
      <c r="K100" s="123"/>
      <c r="L100" s="123"/>
      <c r="M100" s="123"/>
      <c r="N100" s="123"/>
      <c r="O100" s="123"/>
      <c r="P100" s="123"/>
      <c r="Q100" s="123"/>
    </row>
    <row r="101" spans="1:17" ht="17.100000000000001" customHeight="1" x14ac:dyDescent="0.25">
      <c r="A101" s="123" t="s">
        <v>121</v>
      </c>
      <c r="B101" s="123"/>
      <c r="C101" s="123"/>
      <c r="D101" s="123"/>
      <c r="E101" s="13"/>
      <c r="F101" s="13"/>
      <c r="G101" s="13"/>
      <c r="P101" s="88"/>
    </row>
    <row r="102" spans="1:17" ht="17.100000000000001" customHeight="1" x14ac:dyDescent="0.25">
      <c r="A102" s="123" t="s">
        <v>32</v>
      </c>
      <c r="B102" s="123"/>
      <c r="C102" s="123"/>
      <c r="D102" s="123"/>
      <c r="E102" s="15"/>
      <c r="F102" s="15"/>
      <c r="G102" s="15"/>
    </row>
    <row r="103" spans="1:17" ht="9.9499999999999993" customHeight="1" x14ac:dyDescent="0.2"/>
    <row r="104" spans="1:17" ht="24.95" customHeight="1" x14ac:dyDescent="0.3">
      <c r="A104" s="128" t="s">
        <v>33</v>
      </c>
      <c r="B104" s="128"/>
      <c r="C104" s="128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8"/>
    </row>
    <row r="105" spans="1:17" ht="20.100000000000001" customHeight="1" x14ac:dyDescent="0.3">
      <c r="A105" s="129" t="s">
        <v>192</v>
      </c>
      <c r="B105" s="129"/>
      <c r="C105" s="129"/>
      <c r="D105" s="129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</row>
    <row r="106" spans="1:17" ht="15" customHeight="1" x14ac:dyDescent="0.25">
      <c r="Q106" s="3"/>
    </row>
    <row r="107" spans="1:17" ht="30" customHeight="1" x14ac:dyDescent="0.2">
      <c r="A107" s="111" t="s">
        <v>0</v>
      </c>
      <c r="B107" s="115" t="s">
        <v>1</v>
      </c>
      <c r="C107" s="116"/>
      <c r="D107" s="119" t="s">
        <v>2</v>
      </c>
      <c r="E107" s="119" t="s">
        <v>28</v>
      </c>
      <c r="F107" s="121" t="s">
        <v>74</v>
      </c>
      <c r="G107" s="109" t="s">
        <v>75</v>
      </c>
      <c r="H107" s="111" t="s">
        <v>3</v>
      </c>
      <c r="I107" s="111" t="s">
        <v>4</v>
      </c>
      <c r="J107" s="106" t="s">
        <v>5</v>
      </c>
      <c r="K107" s="108"/>
      <c r="L107" s="113" t="s">
        <v>8</v>
      </c>
      <c r="M107" s="106" t="s">
        <v>9</v>
      </c>
      <c r="N107" s="107"/>
      <c r="O107" s="108"/>
      <c r="P107" s="111" t="s">
        <v>13</v>
      </c>
      <c r="Q107" s="119" t="s">
        <v>14</v>
      </c>
    </row>
    <row r="108" spans="1:17" ht="20.100000000000001" customHeight="1" x14ac:dyDescent="0.25">
      <c r="A108" s="112"/>
      <c r="B108" s="117"/>
      <c r="C108" s="118"/>
      <c r="D108" s="120"/>
      <c r="E108" s="120"/>
      <c r="F108" s="122"/>
      <c r="G108" s="110"/>
      <c r="H108" s="112"/>
      <c r="I108" s="112"/>
      <c r="J108" s="7" t="s">
        <v>6</v>
      </c>
      <c r="K108" s="7" t="s">
        <v>7</v>
      </c>
      <c r="L108" s="114"/>
      <c r="M108" s="8" t="s">
        <v>10</v>
      </c>
      <c r="N108" s="8" t="s">
        <v>11</v>
      </c>
      <c r="O108" s="7" t="s">
        <v>12</v>
      </c>
      <c r="P108" s="112"/>
      <c r="Q108" s="120"/>
    </row>
    <row r="109" spans="1:17" ht="18" customHeight="1" x14ac:dyDescent="0.2">
      <c r="A109" s="16" t="s">
        <v>15</v>
      </c>
      <c r="B109" s="126" t="s">
        <v>16</v>
      </c>
      <c r="C109" s="127"/>
      <c r="D109" s="16" t="s">
        <v>17</v>
      </c>
      <c r="E109" s="16"/>
      <c r="F109" s="16"/>
      <c r="G109" s="16"/>
      <c r="H109" s="16" t="s">
        <v>18</v>
      </c>
      <c r="I109" s="16">
        <v>1</v>
      </c>
      <c r="J109" s="16">
        <v>2</v>
      </c>
      <c r="K109" s="16">
        <v>3</v>
      </c>
      <c r="L109" s="16">
        <v>4</v>
      </c>
      <c r="M109" s="16">
        <v>5</v>
      </c>
      <c r="N109" s="16">
        <v>6</v>
      </c>
      <c r="O109" s="16">
        <v>7</v>
      </c>
      <c r="P109" s="16" t="s">
        <v>19</v>
      </c>
      <c r="Q109" s="16" t="s">
        <v>20</v>
      </c>
    </row>
    <row r="110" spans="1:17" ht="18" customHeight="1" x14ac:dyDescent="0.2">
      <c r="A110" s="21">
        <v>1</v>
      </c>
      <c r="B110" s="82" t="s">
        <v>660</v>
      </c>
      <c r="C110" s="83" t="s">
        <v>237</v>
      </c>
      <c r="D110" s="72" t="s">
        <v>687</v>
      </c>
      <c r="E110" s="73" t="s">
        <v>714</v>
      </c>
      <c r="F110" s="85">
        <v>8.5399999999999991</v>
      </c>
      <c r="G110" s="86">
        <v>77</v>
      </c>
      <c r="H110" s="67" t="s">
        <v>34</v>
      </c>
      <c r="I110" s="19">
        <v>1500000</v>
      </c>
      <c r="J110" s="17"/>
      <c r="K110" s="17"/>
      <c r="L110" s="20">
        <f t="shared" ref="L110:L145" si="8">SUM(I110,K110)</f>
        <v>1500000</v>
      </c>
      <c r="M110" s="17"/>
      <c r="N110" s="17"/>
      <c r="O110" s="17"/>
      <c r="P110" s="20">
        <f t="shared" ref="P110:P145" si="9">L110-O110</f>
        <v>1500000</v>
      </c>
      <c r="Q110" s="17"/>
    </row>
    <row r="111" spans="1:17" ht="18" customHeight="1" x14ac:dyDescent="0.2">
      <c r="A111" s="21">
        <v>2</v>
      </c>
      <c r="B111" s="82" t="s">
        <v>661</v>
      </c>
      <c r="C111" s="83" t="s">
        <v>403</v>
      </c>
      <c r="D111" s="72" t="s">
        <v>688</v>
      </c>
      <c r="E111" s="73" t="s">
        <v>182</v>
      </c>
      <c r="F111" s="85">
        <v>8.4600000000000009</v>
      </c>
      <c r="G111" s="86">
        <v>75</v>
      </c>
      <c r="H111" s="67" t="s">
        <v>34</v>
      </c>
      <c r="I111" s="19">
        <v>1500000</v>
      </c>
      <c r="J111" s="17"/>
      <c r="K111" s="17"/>
      <c r="L111" s="20">
        <f t="shared" ref="L111:L133" si="10">SUM(I111,K111)</f>
        <v>1500000</v>
      </c>
      <c r="M111" s="17"/>
      <c r="N111" s="17"/>
      <c r="O111" s="17"/>
      <c r="P111" s="20">
        <f t="shared" ref="P111:P133" si="11">L111-O111</f>
        <v>1500000</v>
      </c>
      <c r="Q111" s="17"/>
    </row>
    <row r="112" spans="1:17" ht="18" customHeight="1" x14ac:dyDescent="0.2">
      <c r="A112" s="21">
        <v>3</v>
      </c>
      <c r="B112" s="82" t="s">
        <v>227</v>
      </c>
      <c r="C112" s="83" t="s">
        <v>662</v>
      </c>
      <c r="D112" s="72" t="s">
        <v>689</v>
      </c>
      <c r="E112" s="73" t="s">
        <v>132</v>
      </c>
      <c r="F112" s="85">
        <v>8.44</v>
      </c>
      <c r="G112" s="86">
        <v>71</v>
      </c>
      <c r="H112" s="67" t="s">
        <v>34</v>
      </c>
      <c r="I112" s="19">
        <v>1500000</v>
      </c>
      <c r="J112" s="17"/>
      <c r="K112" s="17"/>
      <c r="L112" s="20">
        <f t="shared" si="10"/>
        <v>1500000</v>
      </c>
      <c r="M112" s="17"/>
      <c r="N112" s="17"/>
      <c r="O112" s="17"/>
      <c r="P112" s="20">
        <f t="shared" si="11"/>
        <v>1500000</v>
      </c>
      <c r="Q112" s="17"/>
    </row>
    <row r="113" spans="1:17" ht="18" customHeight="1" x14ac:dyDescent="0.2">
      <c r="A113" s="21">
        <v>4</v>
      </c>
      <c r="B113" s="82" t="s">
        <v>663</v>
      </c>
      <c r="C113" s="83" t="s">
        <v>253</v>
      </c>
      <c r="D113" s="72" t="s">
        <v>690</v>
      </c>
      <c r="E113" s="73" t="s">
        <v>659</v>
      </c>
      <c r="F113" s="85">
        <v>8.35</v>
      </c>
      <c r="G113" s="86">
        <v>70</v>
      </c>
      <c r="H113" s="67" t="s">
        <v>34</v>
      </c>
      <c r="I113" s="19">
        <v>1500000</v>
      </c>
      <c r="J113" s="17"/>
      <c r="K113" s="17"/>
      <c r="L113" s="20">
        <f t="shared" si="10"/>
        <v>1500000</v>
      </c>
      <c r="M113" s="17"/>
      <c r="N113" s="17"/>
      <c r="O113" s="17"/>
      <c r="P113" s="20">
        <f t="shared" si="11"/>
        <v>1500000</v>
      </c>
      <c r="Q113" s="17"/>
    </row>
    <row r="114" spans="1:17" ht="18" customHeight="1" x14ac:dyDescent="0.2">
      <c r="A114" s="21">
        <v>5</v>
      </c>
      <c r="B114" s="82" t="s">
        <v>664</v>
      </c>
      <c r="C114" s="83" t="s">
        <v>69</v>
      </c>
      <c r="D114" s="72" t="s">
        <v>691</v>
      </c>
      <c r="E114" s="73" t="s">
        <v>714</v>
      </c>
      <c r="F114" s="85">
        <v>8.33</v>
      </c>
      <c r="G114" s="86">
        <v>79</v>
      </c>
      <c r="H114" s="67" t="s">
        <v>34</v>
      </c>
      <c r="I114" s="19">
        <v>1500000</v>
      </c>
      <c r="J114" s="17"/>
      <c r="K114" s="17"/>
      <c r="L114" s="20">
        <f t="shared" si="10"/>
        <v>1500000</v>
      </c>
      <c r="M114" s="17"/>
      <c r="N114" s="17"/>
      <c r="O114" s="17"/>
      <c r="P114" s="20">
        <f t="shared" si="11"/>
        <v>1500000</v>
      </c>
      <c r="Q114" s="17"/>
    </row>
    <row r="115" spans="1:17" ht="18" customHeight="1" x14ac:dyDescent="0.2">
      <c r="A115" s="21">
        <v>6</v>
      </c>
      <c r="B115" s="82" t="s">
        <v>92</v>
      </c>
      <c r="C115" s="83" t="s">
        <v>114</v>
      </c>
      <c r="D115" s="72" t="s">
        <v>148</v>
      </c>
      <c r="E115" s="73" t="s">
        <v>134</v>
      </c>
      <c r="F115" s="85">
        <v>8.31</v>
      </c>
      <c r="G115" s="86">
        <v>71</v>
      </c>
      <c r="H115" s="67" t="s">
        <v>34</v>
      </c>
      <c r="I115" s="19">
        <v>1500000</v>
      </c>
      <c r="J115" s="17"/>
      <c r="K115" s="17"/>
      <c r="L115" s="20">
        <f t="shared" si="10"/>
        <v>1500000</v>
      </c>
      <c r="M115" s="17"/>
      <c r="N115" s="17"/>
      <c r="O115" s="17"/>
      <c r="P115" s="20">
        <f t="shared" si="11"/>
        <v>1500000</v>
      </c>
      <c r="Q115" s="17"/>
    </row>
    <row r="116" spans="1:17" ht="18" customHeight="1" x14ac:dyDescent="0.2">
      <c r="A116" s="21">
        <v>7</v>
      </c>
      <c r="B116" s="82" t="s">
        <v>665</v>
      </c>
      <c r="C116" s="83" t="s">
        <v>256</v>
      </c>
      <c r="D116" s="72" t="s">
        <v>692</v>
      </c>
      <c r="E116" s="73" t="s">
        <v>715</v>
      </c>
      <c r="F116" s="85">
        <v>8.2799999999999994</v>
      </c>
      <c r="G116" s="86">
        <v>76</v>
      </c>
      <c r="H116" s="67" t="s">
        <v>34</v>
      </c>
      <c r="I116" s="19">
        <v>1500000</v>
      </c>
      <c r="J116" s="17"/>
      <c r="K116" s="17"/>
      <c r="L116" s="20">
        <f t="shared" si="10"/>
        <v>1500000</v>
      </c>
      <c r="M116" s="17"/>
      <c r="N116" s="17"/>
      <c r="O116" s="17"/>
      <c r="P116" s="20">
        <f t="shared" si="11"/>
        <v>1500000</v>
      </c>
      <c r="Q116" s="17"/>
    </row>
    <row r="117" spans="1:17" ht="18" customHeight="1" x14ac:dyDescent="0.2">
      <c r="A117" s="21">
        <v>8</v>
      </c>
      <c r="B117" s="82" t="s">
        <v>666</v>
      </c>
      <c r="C117" s="83" t="s">
        <v>402</v>
      </c>
      <c r="D117" s="72" t="s">
        <v>693</v>
      </c>
      <c r="E117" s="73" t="s">
        <v>716</v>
      </c>
      <c r="F117" s="86">
        <v>8.27</v>
      </c>
      <c r="G117" s="86">
        <v>74</v>
      </c>
      <c r="H117" s="67" t="s">
        <v>34</v>
      </c>
      <c r="I117" s="19">
        <v>1500000</v>
      </c>
      <c r="J117" s="17"/>
      <c r="K117" s="17"/>
      <c r="L117" s="20">
        <f t="shared" si="10"/>
        <v>1500000</v>
      </c>
      <c r="M117" s="17"/>
      <c r="N117" s="17"/>
      <c r="O117" s="17"/>
      <c r="P117" s="20">
        <f t="shared" si="11"/>
        <v>1500000</v>
      </c>
      <c r="Q117" s="17"/>
    </row>
    <row r="118" spans="1:17" ht="18" customHeight="1" x14ac:dyDescent="0.2">
      <c r="A118" s="21">
        <v>9</v>
      </c>
      <c r="B118" s="82" t="s">
        <v>667</v>
      </c>
      <c r="C118" s="83" t="s">
        <v>153</v>
      </c>
      <c r="D118" s="72" t="s">
        <v>694</v>
      </c>
      <c r="E118" s="73" t="s">
        <v>180</v>
      </c>
      <c r="F118" s="85">
        <v>8.26</v>
      </c>
      <c r="G118" s="86">
        <v>70</v>
      </c>
      <c r="H118" s="67" t="s">
        <v>34</v>
      </c>
      <c r="I118" s="19">
        <v>1500000</v>
      </c>
      <c r="J118" s="17"/>
      <c r="K118" s="17"/>
      <c r="L118" s="20">
        <f t="shared" si="10"/>
        <v>1500000</v>
      </c>
      <c r="M118" s="17"/>
      <c r="N118" s="17"/>
      <c r="O118" s="17"/>
      <c r="P118" s="20">
        <f t="shared" si="11"/>
        <v>1500000</v>
      </c>
      <c r="Q118" s="17"/>
    </row>
    <row r="119" spans="1:17" ht="18" customHeight="1" x14ac:dyDescent="0.2">
      <c r="A119" s="21">
        <v>10</v>
      </c>
      <c r="B119" s="82" t="s">
        <v>668</v>
      </c>
      <c r="C119" s="83" t="s">
        <v>62</v>
      </c>
      <c r="D119" s="72" t="s">
        <v>695</v>
      </c>
      <c r="E119" s="73" t="s">
        <v>717</v>
      </c>
      <c r="F119" s="85">
        <v>8.23</v>
      </c>
      <c r="G119" s="86">
        <v>75</v>
      </c>
      <c r="H119" s="67" t="s">
        <v>34</v>
      </c>
      <c r="I119" s="19">
        <v>1500000</v>
      </c>
      <c r="J119" s="17"/>
      <c r="K119" s="17"/>
      <c r="L119" s="20">
        <f t="shared" si="10"/>
        <v>1500000</v>
      </c>
      <c r="M119" s="17"/>
      <c r="N119" s="17"/>
      <c r="O119" s="17"/>
      <c r="P119" s="20">
        <f t="shared" si="11"/>
        <v>1500000</v>
      </c>
      <c r="Q119" s="17"/>
    </row>
    <row r="120" spans="1:17" ht="18" customHeight="1" x14ac:dyDescent="0.2">
      <c r="A120" s="21">
        <v>11</v>
      </c>
      <c r="B120" s="82" t="s">
        <v>176</v>
      </c>
      <c r="C120" s="83" t="s">
        <v>237</v>
      </c>
      <c r="D120" s="72" t="s">
        <v>696</v>
      </c>
      <c r="E120" s="73" t="s">
        <v>129</v>
      </c>
      <c r="F120" s="85">
        <v>8.2100000000000009</v>
      </c>
      <c r="G120" s="86">
        <v>71</v>
      </c>
      <c r="H120" s="67" t="s">
        <v>34</v>
      </c>
      <c r="I120" s="19">
        <v>1500000</v>
      </c>
      <c r="J120" s="17"/>
      <c r="K120" s="17"/>
      <c r="L120" s="20">
        <f t="shared" si="10"/>
        <v>1500000</v>
      </c>
      <c r="M120" s="17"/>
      <c r="N120" s="17"/>
      <c r="O120" s="17"/>
      <c r="P120" s="20">
        <f t="shared" si="11"/>
        <v>1500000</v>
      </c>
      <c r="Q120" s="17"/>
    </row>
    <row r="121" spans="1:17" ht="18" customHeight="1" x14ac:dyDescent="0.2">
      <c r="A121" s="21">
        <v>12</v>
      </c>
      <c r="B121" s="82" t="s">
        <v>162</v>
      </c>
      <c r="C121" s="83" t="s">
        <v>98</v>
      </c>
      <c r="D121" s="72" t="s">
        <v>141</v>
      </c>
      <c r="E121" s="73" t="s">
        <v>130</v>
      </c>
      <c r="F121" s="85">
        <v>7.28</v>
      </c>
      <c r="G121" s="86">
        <v>100</v>
      </c>
      <c r="H121" s="67" t="s">
        <v>34</v>
      </c>
      <c r="I121" s="19">
        <v>1500000</v>
      </c>
      <c r="J121" s="17"/>
      <c r="K121" s="17"/>
      <c r="L121" s="20">
        <f t="shared" si="10"/>
        <v>1500000</v>
      </c>
      <c r="M121" s="17"/>
      <c r="N121" s="17"/>
      <c r="O121" s="17"/>
      <c r="P121" s="20">
        <f t="shared" si="11"/>
        <v>1500000</v>
      </c>
      <c r="Q121" s="17"/>
    </row>
    <row r="122" spans="1:17" ht="18" customHeight="1" x14ac:dyDescent="0.2">
      <c r="A122" s="21">
        <v>13</v>
      </c>
      <c r="B122" s="82" t="s">
        <v>669</v>
      </c>
      <c r="C122" s="83" t="s">
        <v>160</v>
      </c>
      <c r="D122" s="72" t="s">
        <v>697</v>
      </c>
      <c r="E122" s="73" t="s">
        <v>131</v>
      </c>
      <c r="F122" s="85">
        <v>7.47</v>
      </c>
      <c r="G122" s="86">
        <v>98</v>
      </c>
      <c r="H122" s="67" t="s">
        <v>34</v>
      </c>
      <c r="I122" s="19">
        <v>1500000</v>
      </c>
      <c r="J122" s="17"/>
      <c r="K122" s="17"/>
      <c r="L122" s="20">
        <f t="shared" si="10"/>
        <v>1500000</v>
      </c>
      <c r="M122" s="17"/>
      <c r="N122" s="17"/>
      <c r="O122" s="17"/>
      <c r="P122" s="20">
        <f t="shared" si="11"/>
        <v>1500000</v>
      </c>
      <c r="Q122" s="17"/>
    </row>
    <row r="123" spans="1:17" ht="18" customHeight="1" x14ac:dyDescent="0.2">
      <c r="A123" s="21">
        <v>14</v>
      </c>
      <c r="B123" s="82" t="s">
        <v>670</v>
      </c>
      <c r="C123" s="83" t="s">
        <v>240</v>
      </c>
      <c r="D123" s="72" t="s">
        <v>698</v>
      </c>
      <c r="E123" s="73" t="s">
        <v>123</v>
      </c>
      <c r="F123" s="85">
        <v>7.06</v>
      </c>
      <c r="G123" s="86">
        <v>98</v>
      </c>
      <c r="H123" s="67" t="s">
        <v>34</v>
      </c>
      <c r="I123" s="19">
        <v>1500000</v>
      </c>
      <c r="J123" s="17"/>
      <c r="K123" s="17"/>
      <c r="L123" s="20">
        <f t="shared" si="10"/>
        <v>1500000</v>
      </c>
      <c r="M123" s="17"/>
      <c r="N123" s="17"/>
      <c r="O123" s="17"/>
      <c r="P123" s="20">
        <f t="shared" si="11"/>
        <v>1500000</v>
      </c>
      <c r="Q123" s="17"/>
    </row>
    <row r="124" spans="1:17" ht="18" customHeight="1" x14ac:dyDescent="0.2">
      <c r="A124" s="21">
        <v>15</v>
      </c>
      <c r="B124" s="82" t="s">
        <v>166</v>
      </c>
      <c r="C124" s="83" t="s">
        <v>167</v>
      </c>
      <c r="D124" s="72" t="s">
        <v>144</v>
      </c>
      <c r="E124" s="73" t="s">
        <v>127</v>
      </c>
      <c r="F124" s="85">
        <v>7.4</v>
      </c>
      <c r="G124" s="86">
        <v>97</v>
      </c>
      <c r="H124" s="67" t="s">
        <v>34</v>
      </c>
      <c r="I124" s="19">
        <v>1500000</v>
      </c>
      <c r="J124" s="17"/>
      <c r="K124" s="17"/>
      <c r="L124" s="20">
        <f t="shared" si="10"/>
        <v>1500000</v>
      </c>
      <c r="M124" s="17"/>
      <c r="N124" s="17"/>
      <c r="O124" s="17"/>
      <c r="P124" s="20">
        <f t="shared" si="11"/>
        <v>1500000</v>
      </c>
      <c r="Q124" s="17"/>
    </row>
    <row r="125" spans="1:17" ht="18" customHeight="1" x14ac:dyDescent="0.2">
      <c r="A125" s="21">
        <v>16</v>
      </c>
      <c r="B125" s="82" t="s">
        <v>671</v>
      </c>
      <c r="C125" s="83" t="s">
        <v>672</v>
      </c>
      <c r="D125" s="72" t="s">
        <v>699</v>
      </c>
      <c r="E125" s="73" t="s">
        <v>127</v>
      </c>
      <c r="F125" s="85">
        <v>7.14</v>
      </c>
      <c r="G125" s="86">
        <v>97</v>
      </c>
      <c r="H125" s="67" t="s">
        <v>34</v>
      </c>
      <c r="I125" s="19">
        <v>1500000</v>
      </c>
      <c r="J125" s="17"/>
      <c r="K125" s="17"/>
      <c r="L125" s="20">
        <f t="shared" si="10"/>
        <v>1500000</v>
      </c>
      <c r="M125" s="17"/>
      <c r="N125" s="17"/>
      <c r="O125" s="17"/>
      <c r="P125" s="20">
        <f t="shared" si="11"/>
        <v>1500000</v>
      </c>
      <c r="Q125" s="17"/>
    </row>
    <row r="126" spans="1:17" ht="18" customHeight="1" x14ac:dyDescent="0.2">
      <c r="A126" s="21">
        <v>17</v>
      </c>
      <c r="B126" s="82" t="s">
        <v>164</v>
      </c>
      <c r="C126" s="83" t="s">
        <v>154</v>
      </c>
      <c r="D126" s="72" t="s">
        <v>143</v>
      </c>
      <c r="E126" s="73" t="s">
        <v>127</v>
      </c>
      <c r="F126" s="85">
        <v>7.93</v>
      </c>
      <c r="G126" s="86">
        <v>96</v>
      </c>
      <c r="H126" s="67" t="s">
        <v>34</v>
      </c>
      <c r="I126" s="19">
        <v>1500000</v>
      </c>
      <c r="J126" s="17"/>
      <c r="K126" s="17"/>
      <c r="L126" s="20">
        <f t="shared" si="10"/>
        <v>1500000</v>
      </c>
      <c r="M126" s="17"/>
      <c r="N126" s="17"/>
      <c r="O126" s="17"/>
      <c r="P126" s="20">
        <f t="shared" si="11"/>
        <v>1500000</v>
      </c>
      <c r="Q126" s="17"/>
    </row>
    <row r="127" spans="1:17" ht="18" customHeight="1" x14ac:dyDescent="0.2">
      <c r="A127" s="21">
        <v>18</v>
      </c>
      <c r="B127" s="82" t="s">
        <v>170</v>
      </c>
      <c r="C127" s="83" t="s">
        <v>112</v>
      </c>
      <c r="D127" s="72" t="s">
        <v>147</v>
      </c>
      <c r="E127" s="73" t="s">
        <v>127</v>
      </c>
      <c r="F127" s="85">
        <v>7.77</v>
      </c>
      <c r="G127" s="86">
        <v>96</v>
      </c>
      <c r="H127" s="67" t="s">
        <v>34</v>
      </c>
      <c r="I127" s="19">
        <v>1500000</v>
      </c>
      <c r="J127" s="17"/>
      <c r="K127" s="17"/>
      <c r="L127" s="20">
        <f t="shared" si="10"/>
        <v>1500000</v>
      </c>
      <c r="M127" s="17"/>
      <c r="N127" s="17"/>
      <c r="O127" s="17"/>
      <c r="P127" s="20">
        <f t="shared" si="11"/>
        <v>1500000</v>
      </c>
      <c r="Q127" s="17"/>
    </row>
    <row r="128" spans="1:17" ht="18" customHeight="1" x14ac:dyDescent="0.2">
      <c r="A128" s="21">
        <v>19</v>
      </c>
      <c r="B128" s="82" t="s">
        <v>673</v>
      </c>
      <c r="C128" s="83" t="s">
        <v>486</v>
      </c>
      <c r="D128" s="72" t="s">
        <v>700</v>
      </c>
      <c r="E128" s="73" t="s">
        <v>130</v>
      </c>
      <c r="F128" s="85">
        <v>7.73</v>
      </c>
      <c r="G128" s="86">
        <v>96</v>
      </c>
      <c r="H128" s="67" t="s">
        <v>34</v>
      </c>
      <c r="I128" s="19">
        <v>1500000</v>
      </c>
      <c r="J128" s="17"/>
      <c r="K128" s="17"/>
      <c r="L128" s="20">
        <f t="shared" si="10"/>
        <v>1500000</v>
      </c>
      <c r="M128" s="17"/>
      <c r="N128" s="17"/>
      <c r="O128" s="17"/>
      <c r="P128" s="20">
        <f t="shared" si="11"/>
        <v>1500000</v>
      </c>
      <c r="Q128" s="17"/>
    </row>
    <row r="129" spans="1:17" ht="18" customHeight="1" x14ac:dyDescent="0.2">
      <c r="A129" s="21">
        <v>20</v>
      </c>
      <c r="B129" s="82" t="s">
        <v>161</v>
      </c>
      <c r="C129" s="83" t="s">
        <v>79</v>
      </c>
      <c r="D129" s="72" t="s">
        <v>140</v>
      </c>
      <c r="E129" s="73" t="s">
        <v>131</v>
      </c>
      <c r="F129" s="85">
        <v>7.64</v>
      </c>
      <c r="G129" s="86">
        <v>96</v>
      </c>
      <c r="H129" s="67" t="s">
        <v>34</v>
      </c>
      <c r="I129" s="19">
        <v>1500000</v>
      </c>
      <c r="J129" s="17"/>
      <c r="K129" s="17"/>
      <c r="L129" s="20">
        <f t="shared" si="10"/>
        <v>1500000</v>
      </c>
      <c r="M129" s="17"/>
      <c r="N129" s="17"/>
      <c r="O129" s="17"/>
      <c r="P129" s="20">
        <f t="shared" si="11"/>
        <v>1500000</v>
      </c>
      <c r="Q129" s="17"/>
    </row>
    <row r="130" spans="1:17" ht="18" customHeight="1" x14ac:dyDescent="0.2">
      <c r="A130" s="21">
        <v>21</v>
      </c>
      <c r="B130" s="82" t="s">
        <v>674</v>
      </c>
      <c r="C130" s="83" t="s">
        <v>229</v>
      </c>
      <c r="D130" s="72" t="s">
        <v>701</v>
      </c>
      <c r="E130" s="73" t="s">
        <v>127</v>
      </c>
      <c r="F130" s="85">
        <v>7.63</v>
      </c>
      <c r="G130" s="86">
        <v>96</v>
      </c>
      <c r="H130" s="67" t="s">
        <v>34</v>
      </c>
      <c r="I130" s="19">
        <v>1500000</v>
      </c>
      <c r="J130" s="17"/>
      <c r="K130" s="17"/>
      <c r="L130" s="20">
        <f t="shared" si="10"/>
        <v>1500000</v>
      </c>
      <c r="M130" s="17"/>
      <c r="N130" s="17"/>
      <c r="O130" s="17"/>
      <c r="P130" s="20">
        <f t="shared" si="11"/>
        <v>1500000</v>
      </c>
      <c r="Q130" s="17"/>
    </row>
    <row r="131" spans="1:17" ht="18" customHeight="1" x14ac:dyDescent="0.2">
      <c r="A131" s="21">
        <v>22</v>
      </c>
      <c r="B131" s="82" t="s">
        <v>675</v>
      </c>
      <c r="C131" s="83" t="s">
        <v>269</v>
      </c>
      <c r="D131" s="72" t="s">
        <v>702</v>
      </c>
      <c r="E131" s="73" t="s">
        <v>718</v>
      </c>
      <c r="F131" s="85">
        <v>7.49</v>
      </c>
      <c r="G131" s="86">
        <v>96</v>
      </c>
      <c r="H131" s="67" t="s">
        <v>34</v>
      </c>
      <c r="I131" s="19">
        <v>1500000</v>
      </c>
      <c r="J131" s="17"/>
      <c r="K131" s="17"/>
      <c r="L131" s="20">
        <f t="shared" si="10"/>
        <v>1500000</v>
      </c>
      <c r="M131" s="17"/>
      <c r="N131" s="17"/>
      <c r="O131" s="17"/>
      <c r="P131" s="20">
        <f t="shared" si="11"/>
        <v>1500000</v>
      </c>
      <c r="Q131" s="17"/>
    </row>
    <row r="132" spans="1:17" ht="18" customHeight="1" x14ac:dyDescent="0.2">
      <c r="A132" s="21">
        <v>23</v>
      </c>
      <c r="B132" s="82" t="s">
        <v>239</v>
      </c>
      <c r="C132" s="83" t="s">
        <v>593</v>
      </c>
      <c r="D132" s="72" t="s">
        <v>703</v>
      </c>
      <c r="E132" s="73" t="s">
        <v>131</v>
      </c>
      <c r="F132" s="85">
        <v>7.96</v>
      </c>
      <c r="G132" s="86">
        <v>95</v>
      </c>
      <c r="H132" s="67" t="s">
        <v>34</v>
      </c>
      <c r="I132" s="19">
        <v>1500000</v>
      </c>
      <c r="J132" s="17"/>
      <c r="K132" s="17"/>
      <c r="L132" s="20">
        <f t="shared" si="10"/>
        <v>1500000</v>
      </c>
      <c r="M132" s="17"/>
      <c r="N132" s="17"/>
      <c r="O132" s="17"/>
      <c r="P132" s="20">
        <f t="shared" si="11"/>
        <v>1500000</v>
      </c>
      <c r="Q132" s="17"/>
    </row>
    <row r="133" spans="1:17" ht="18" customHeight="1" x14ac:dyDescent="0.2">
      <c r="A133" s="21">
        <v>24</v>
      </c>
      <c r="B133" s="82" t="s">
        <v>491</v>
      </c>
      <c r="C133" s="83" t="s">
        <v>155</v>
      </c>
      <c r="D133" s="72" t="s">
        <v>704</v>
      </c>
      <c r="E133" s="73" t="s">
        <v>127</v>
      </c>
      <c r="F133" s="85">
        <v>7.53</v>
      </c>
      <c r="G133" s="86">
        <v>95</v>
      </c>
      <c r="H133" s="67" t="s">
        <v>34</v>
      </c>
      <c r="I133" s="19">
        <v>1500000</v>
      </c>
      <c r="J133" s="17"/>
      <c r="K133" s="17"/>
      <c r="L133" s="20">
        <f t="shared" si="10"/>
        <v>1500000</v>
      </c>
      <c r="M133" s="17"/>
      <c r="N133" s="17"/>
      <c r="O133" s="17"/>
      <c r="P133" s="20">
        <f t="shared" si="11"/>
        <v>1500000</v>
      </c>
      <c r="Q133" s="17"/>
    </row>
    <row r="134" spans="1:17" ht="18" customHeight="1" x14ac:dyDescent="0.2">
      <c r="A134" s="21">
        <v>25</v>
      </c>
      <c r="B134" s="82" t="s">
        <v>676</v>
      </c>
      <c r="C134" s="83" t="s">
        <v>73</v>
      </c>
      <c r="D134" s="72" t="s">
        <v>705</v>
      </c>
      <c r="E134" s="73" t="s">
        <v>127</v>
      </c>
      <c r="F134" s="85">
        <v>7.46</v>
      </c>
      <c r="G134" s="86">
        <v>95</v>
      </c>
      <c r="H134" s="67" t="s">
        <v>34</v>
      </c>
      <c r="I134" s="19">
        <v>1500000</v>
      </c>
      <c r="J134" s="17"/>
      <c r="K134" s="17"/>
      <c r="L134" s="20">
        <f t="shared" si="8"/>
        <v>1500000</v>
      </c>
      <c r="M134" s="17"/>
      <c r="N134" s="17"/>
      <c r="O134" s="17"/>
      <c r="P134" s="20">
        <f t="shared" si="9"/>
        <v>1500000</v>
      </c>
      <c r="Q134" s="17"/>
    </row>
    <row r="135" spans="1:17" ht="18" customHeight="1" x14ac:dyDescent="0.2">
      <c r="A135" s="21">
        <v>26</v>
      </c>
      <c r="B135" s="82" t="s">
        <v>175</v>
      </c>
      <c r="C135" s="83" t="s">
        <v>26</v>
      </c>
      <c r="D135" s="72" t="s">
        <v>151</v>
      </c>
      <c r="E135" s="73" t="s">
        <v>189</v>
      </c>
      <c r="F135" s="85">
        <v>7.83</v>
      </c>
      <c r="G135" s="86">
        <v>94</v>
      </c>
      <c r="H135" s="67" t="s">
        <v>34</v>
      </c>
      <c r="I135" s="19">
        <v>1500000</v>
      </c>
      <c r="J135" s="17"/>
      <c r="K135" s="17"/>
      <c r="L135" s="20">
        <f t="shared" si="8"/>
        <v>1500000</v>
      </c>
      <c r="M135" s="17"/>
      <c r="N135" s="17"/>
      <c r="O135" s="17"/>
      <c r="P135" s="20">
        <f t="shared" si="9"/>
        <v>1500000</v>
      </c>
      <c r="Q135" s="17"/>
    </row>
    <row r="136" spans="1:17" ht="18" customHeight="1" x14ac:dyDescent="0.2">
      <c r="A136" s="21">
        <v>27</v>
      </c>
      <c r="B136" s="82" t="s">
        <v>677</v>
      </c>
      <c r="C136" s="83" t="s">
        <v>678</v>
      </c>
      <c r="D136" s="72" t="s">
        <v>706</v>
      </c>
      <c r="E136" s="73" t="s">
        <v>130</v>
      </c>
      <c r="F136" s="85">
        <v>7.81</v>
      </c>
      <c r="G136" s="86">
        <v>93</v>
      </c>
      <c r="H136" s="67" t="s">
        <v>34</v>
      </c>
      <c r="I136" s="19">
        <v>1500000</v>
      </c>
      <c r="J136" s="17"/>
      <c r="K136" s="17"/>
      <c r="L136" s="20">
        <f t="shared" si="8"/>
        <v>1500000</v>
      </c>
      <c r="M136" s="17"/>
      <c r="N136" s="17"/>
      <c r="O136" s="17"/>
      <c r="P136" s="20">
        <f t="shared" si="9"/>
        <v>1500000</v>
      </c>
      <c r="Q136" s="17"/>
    </row>
    <row r="137" spans="1:17" ht="18" customHeight="1" x14ac:dyDescent="0.2">
      <c r="A137" s="21">
        <v>28</v>
      </c>
      <c r="B137" s="82" t="s">
        <v>679</v>
      </c>
      <c r="C137" s="83" t="s">
        <v>680</v>
      </c>
      <c r="D137" s="72" t="s">
        <v>707</v>
      </c>
      <c r="E137" s="73" t="s">
        <v>184</v>
      </c>
      <c r="F137" s="85">
        <v>7.72</v>
      </c>
      <c r="G137" s="86">
        <v>93</v>
      </c>
      <c r="H137" s="67" t="s">
        <v>34</v>
      </c>
      <c r="I137" s="19">
        <v>1500000</v>
      </c>
      <c r="J137" s="17"/>
      <c r="K137" s="17"/>
      <c r="L137" s="20">
        <f t="shared" si="8"/>
        <v>1500000</v>
      </c>
      <c r="M137" s="17"/>
      <c r="N137" s="17"/>
      <c r="O137" s="17"/>
      <c r="P137" s="20">
        <f t="shared" si="9"/>
        <v>1500000</v>
      </c>
      <c r="Q137" s="17"/>
    </row>
    <row r="138" spans="1:17" ht="18" customHeight="1" x14ac:dyDescent="0.2">
      <c r="A138" s="21">
        <v>29</v>
      </c>
      <c r="B138" s="82" t="s">
        <v>96</v>
      </c>
      <c r="C138" s="83" t="s">
        <v>64</v>
      </c>
      <c r="D138" s="72" t="s">
        <v>138</v>
      </c>
      <c r="E138" s="73" t="s">
        <v>131</v>
      </c>
      <c r="F138" s="85">
        <v>7.93</v>
      </c>
      <c r="G138" s="86">
        <v>92</v>
      </c>
      <c r="H138" s="67" t="s">
        <v>34</v>
      </c>
      <c r="I138" s="19">
        <v>1500000</v>
      </c>
      <c r="J138" s="17"/>
      <c r="K138" s="17"/>
      <c r="L138" s="20">
        <f t="shared" si="8"/>
        <v>1500000</v>
      </c>
      <c r="M138" s="17"/>
      <c r="N138" s="17"/>
      <c r="O138" s="17"/>
      <c r="P138" s="20">
        <f t="shared" si="9"/>
        <v>1500000</v>
      </c>
      <c r="Q138" s="17"/>
    </row>
    <row r="139" spans="1:17" ht="18" customHeight="1" x14ac:dyDescent="0.2">
      <c r="A139" s="21">
        <v>30</v>
      </c>
      <c r="B139" s="82" t="s">
        <v>158</v>
      </c>
      <c r="C139" s="83" t="s">
        <v>159</v>
      </c>
      <c r="D139" s="72" t="s">
        <v>137</v>
      </c>
      <c r="E139" s="73" t="s">
        <v>185</v>
      </c>
      <c r="F139" s="85">
        <v>7.31</v>
      </c>
      <c r="G139" s="86">
        <v>92</v>
      </c>
      <c r="H139" s="67" t="s">
        <v>34</v>
      </c>
      <c r="I139" s="19">
        <v>1500000</v>
      </c>
      <c r="J139" s="17"/>
      <c r="K139" s="17"/>
      <c r="L139" s="20">
        <f t="shared" si="8"/>
        <v>1500000</v>
      </c>
      <c r="M139" s="17"/>
      <c r="N139" s="17"/>
      <c r="O139" s="17"/>
      <c r="P139" s="20">
        <f t="shared" si="9"/>
        <v>1500000</v>
      </c>
      <c r="Q139" s="17"/>
    </row>
    <row r="140" spans="1:17" ht="18" customHeight="1" x14ac:dyDescent="0.2">
      <c r="A140" s="21">
        <v>31</v>
      </c>
      <c r="B140" s="82" t="s">
        <v>681</v>
      </c>
      <c r="C140" s="83" t="s">
        <v>70</v>
      </c>
      <c r="D140" s="72" t="s">
        <v>708</v>
      </c>
      <c r="E140" s="73" t="s">
        <v>187</v>
      </c>
      <c r="F140" s="85">
        <v>7.94</v>
      </c>
      <c r="G140" s="86">
        <v>91</v>
      </c>
      <c r="H140" s="67" t="s">
        <v>34</v>
      </c>
      <c r="I140" s="19">
        <v>1500000</v>
      </c>
      <c r="J140" s="17"/>
      <c r="K140" s="17"/>
      <c r="L140" s="20">
        <f t="shared" si="8"/>
        <v>1500000</v>
      </c>
      <c r="M140" s="17"/>
      <c r="N140" s="17"/>
      <c r="O140" s="17"/>
      <c r="P140" s="20">
        <f t="shared" si="9"/>
        <v>1500000</v>
      </c>
      <c r="Q140" s="17"/>
    </row>
    <row r="141" spans="1:17" ht="18" customHeight="1" x14ac:dyDescent="0.2">
      <c r="A141" s="21">
        <v>32</v>
      </c>
      <c r="B141" s="82" t="s">
        <v>682</v>
      </c>
      <c r="C141" s="83" t="s">
        <v>67</v>
      </c>
      <c r="D141" s="72" t="s">
        <v>709</v>
      </c>
      <c r="E141" s="73" t="s">
        <v>719</v>
      </c>
      <c r="F141" s="85">
        <v>7.92</v>
      </c>
      <c r="G141" s="86">
        <v>91</v>
      </c>
      <c r="H141" s="67" t="s">
        <v>34</v>
      </c>
      <c r="I141" s="19">
        <v>1500000</v>
      </c>
      <c r="J141" s="17"/>
      <c r="K141" s="17"/>
      <c r="L141" s="20">
        <f t="shared" si="8"/>
        <v>1500000</v>
      </c>
      <c r="M141" s="17"/>
      <c r="N141" s="17"/>
      <c r="O141" s="17"/>
      <c r="P141" s="20">
        <f t="shared" si="9"/>
        <v>1500000</v>
      </c>
      <c r="Q141" s="17"/>
    </row>
    <row r="142" spans="1:17" ht="18" customHeight="1" x14ac:dyDescent="0.2">
      <c r="A142" s="21">
        <v>33</v>
      </c>
      <c r="B142" s="82" t="s">
        <v>683</v>
      </c>
      <c r="C142" s="83" t="s">
        <v>237</v>
      </c>
      <c r="D142" s="72" t="s">
        <v>710</v>
      </c>
      <c r="E142" s="73" t="s">
        <v>187</v>
      </c>
      <c r="F142" s="85">
        <v>7.22</v>
      </c>
      <c r="G142" s="86">
        <v>91</v>
      </c>
      <c r="H142" s="67" t="s">
        <v>34</v>
      </c>
      <c r="I142" s="19">
        <v>1500000</v>
      </c>
      <c r="J142" s="17"/>
      <c r="K142" s="17"/>
      <c r="L142" s="20">
        <f t="shared" si="8"/>
        <v>1500000</v>
      </c>
      <c r="M142" s="17"/>
      <c r="N142" s="17"/>
      <c r="O142" s="17"/>
      <c r="P142" s="20">
        <f t="shared" si="9"/>
        <v>1500000</v>
      </c>
      <c r="Q142" s="17"/>
    </row>
    <row r="143" spans="1:17" ht="18" customHeight="1" x14ac:dyDescent="0.2">
      <c r="A143" s="21">
        <v>34</v>
      </c>
      <c r="B143" s="82" t="s">
        <v>684</v>
      </c>
      <c r="C143" s="83" t="s">
        <v>453</v>
      </c>
      <c r="D143" s="72" t="s">
        <v>711</v>
      </c>
      <c r="E143" s="73" t="s">
        <v>186</v>
      </c>
      <c r="F143" s="85">
        <v>7.79</v>
      </c>
      <c r="G143" s="86">
        <v>90</v>
      </c>
      <c r="H143" s="67" t="s">
        <v>34</v>
      </c>
      <c r="I143" s="19">
        <v>1500000</v>
      </c>
      <c r="J143" s="17"/>
      <c r="K143" s="17"/>
      <c r="L143" s="20">
        <f t="shared" si="8"/>
        <v>1500000</v>
      </c>
      <c r="M143" s="17"/>
      <c r="N143" s="17"/>
      <c r="O143" s="17"/>
      <c r="P143" s="20">
        <f t="shared" si="9"/>
        <v>1500000</v>
      </c>
      <c r="Q143" s="17"/>
    </row>
    <row r="144" spans="1:17" ht="18" customHeight="1" x14ac:dyDescent="0.2">
      <c r="A144" s="21">
        <v>35</v>
      </c>
      <c r="B144" s="82" t="s">
        <v>685</v>
      </c>
      <c r="C144" s="83" t="s">
        <v>73</v>
      </c>
      <c r="D144" s="72" t="s">
        <v>712</v>
      </c>
      <c r="E144" s="73" t="s">
        <v>181</v>
      </c>
      <c r="F144" s="85">
        <v>7.77</v>
      </c>
      <c r="G144" s="86">
        <v>90</v>
      </c>
      <c r="H144" s="67" t="s">
        <v>34</v>
      </c>
      <c r="I144" s="19">
        <v>1500000</v>
      </c>
      <c r="J144" s="17"/>
      <c r="K144" s="17"/>
      <c r="L144" s="20">
        <f t="shared" si="8"/>
        <v>1500000</v>
      </c>
      <c r="M144" s="17"/>
      <c r="N144" s="17"/>
      <c r="O144" s="17"/>
      <c r="P144" s="20">
        <f t="shared" si="9"/>
        <v>1500000</v>
      </c>
      <c r="Q144" s="17"/>
    </row>
    <row r="145" spans="1:17" ht="18" customHeight="1" x14ac:dyDescent="0.2">
      <c r="A145" s="21">
        <v>36</v>
      </c>
      <c r="B145" s="82" t="s">
        <v>686</v>
      </c>
      <c r="C145" s="83" t="s">
        <v>482</v>
      </c>
      <c r="D145" s="72" t="s">
        <v>713</v>
      </c>
      <c r="E145" s="73" t="s">
        <v>129</v>
      </c>
      <c r="F145" s="85">
        <v>7.73</v>
      </c>
      <c r="G145" s="86">
        <v>90</v>
      </c>
      <c r="H145" s="67" t="s">
        <v>34</v>
      </c>
      <c r="I145" s="19">
        <v>1500000</v>
      </c>
      <c r="J145" s="17"/>
      <c r="K145" s="17"/>
      <c r="L145" s="20">
        <f t="shared" si="8"/>
        <v>1500000</v>
      </c>
      <c r="M145" s="17"/>
      <c r="N145" s="17"/>
      <c r="O145" s="17"/>
      <c r="P145" s="20">
        <f t="shared" si="9"/>
        <v>1500000</v>
      </c>
      <c r="Q145" s="17"/>
    </row>
    <row r="146" spans="1:17" s="11" customFormat="1" ht="24.95" customHeight="1" x14ac:dyDescent="0.2">
      <c r="A146" s="9"/>
      <c r="B146" s="55" t="s">
        <v>38</v>
      </c>
      <c r="C146" s="27">
        <f>A145</f>
        <v>36</v>
      </c>
      <c r="D146" s="10"/>
      <c r="E146" s="22"/>
      <c r="F146" s="22"/>
      <c r="G146" s="22"/>
      <c r="H146" s="10"/>
      <c r="I146" s="10"/>
      <c r="J146" s="10"/>
      <c r="K146" s="10"/>
      <c r="L146" s="10"/>
      <c r="M146" s="10"/>
      <c r="N146" s="10"/>
      <c r="O146" s="10"/>
      <c r="P146" s="23">
        <f>SUM(P110:P145)</f>
        <v>54000000</v>
      </c>
      <c r="Q146" s="10"/>
    </row>
    <row r="147" spans="1:17" ht="24.95" customHeight="1" x14ac:dyDescent="0.25">
      <c r="B147" s="3" t="s">
        <v>725</v>
      </c>
    </row>
    <row r="148" spans="1:17" ht="18" customHeight="1" x14ac:dyDescent="0.25">
      <c r="P148" s="12" t="s">
        <v>193</v>
      </c>
    </row>
    <row r="149" spans="1:17" ht="18" customHeight="1" x14ac:dyDescent="0.25">
      <c r="B149" s="87" t="s">
        <v>21</v>
      </c>
      <c r="I149" s="87" t="s">
        <v>23</v>
      </c>
      <c r="P149" s="87" t="s">
        <v>22</v>
      </c>
    </row>
    <row r="150" spans="1:17" ht="18" customHeight="1" x14ac:dyDescent="0.2">
      <c r="B150" s="5"/>
      <c r="I150" s="5"/>
      <c r="P150" s="5"/>
    </row>
    <row r="151" spans="1:17" s="94" customFormat="1" ht="18" customHeight="1" x14ac:dyDescent="0.2">
      <c r="A151" s="100"/>
      <c r="B151" s="80" t="s">
        <v>52</v>
      </c>
      <c r="C151" s="100"/>
      <c r="D151" s="100"/>
      <c r="E151" s="100"/>
      <c r="F151" s="100"/>
      <c r="G151" s="100"/>
      <c r="H151" s="100"/>
      <c r="I151" s="80" t="s">
        <v>52</v>
      </c>
      <c r="J151" s="100"/>
      <c r="K151" s="100"/>
      <c r="L151" s="100"/>
      <c r="M151" s="100"/>
      <c r="N151" s="100"/>
      <c r="O151" s="100"/>
      <c r="P151" s="80" t="s">
        <v>52</v>
      </c>
      <c r="Q151" s="100"/>
    </row>
    <row r="152" spans="1:17" ht="18" customHeight="1" x14ac:dyDescent="0.2"/>
    <row r="153" spans="1:17" ht="18" customHeight="1" x14ac:dyDescent="0.2"/>
    <row r="154" spans="1:17" ht="18" customHeight="1" x14ac:dyDescent="0.25">
      <c r="B154" s="89" t="s">
        <v>100</v>
      </c>
      <c r="I154" s="89" t="s">
        <v>36</v>
      </c>
      <c r="P154" s="89" t="s">
        <v>37</v>
      </c>
    </row>
    <row r="155" spans="1:17" ht="18" customHeight="1" x14ac:dyDescent="0.2"/>
    <row r="156" spans="1:17" ht="18" customHeight="1" x14ac:dyDescent="0.2"/>
    <row r="157" spans="1:17" ht="18" customHeight="1" x14ac:dyDescent="0.2"/>
    <row r="158" spans="1:17" ht="18" customHeight="1" x14ac:dyDescent="0.2"/>
    <row r="159" spans="1:17" ht="18" customHeight="1" x14ac:dyDescent="0.2"/>
    <row r="160" spans="1:17" ht="18" customHeight="1" x14ac:dyDescent="0.2"/>
    <row r="161" ht="18" customHeight="1" x14ac:dyDescent="0.2"/>
    <row r="162" ht="18" customHeight="1" x14ac:dyDescent="0.2"/>
    <row r="163" ht="18" customHeight="1" x14ac:dyDescent="0.2"/>
    <row r="164" ht="18" customHeight="1" x14ac:dyDescent="0.2"/>
    <row r="165" ht="18" customHeight="1" x14ac:dyDescent="0.2"/>
    <row r="166" ht="18" customHeight="1" x14ac:dyDescent="0.2"/>
    <row r="167" ht="18" customHeight="1" x14ac:dyDescent="0.2"/>
    <row r="168" ht="18" customHeight="1" x14ac:dyDescent="0.2"/>
    <row r="169" ht="18" customHeight="1" x14ac:dyDescent="0.2"/>
    <row r="170" ht="18" customHeight="1" x14ac:dyDescent="0.2"/>
    <row r="171" ht="18" customHeight="1" x14ac:dyDescent="0.2"/>
    <row r="172" ht="18" customHeight="1" x14ac:dyDescent="0.2"/>
    <row r="173" ht="18" customHeight="1" x14ac:dyDescent="0.2"/>
    <row r="174" ht="18" customHeight="1" x14ac:dyDescent="0.2"/>
    <row r="175" ht="18" customHeight="1" x14ac:dyDescent="0.2"/>
    <row r="176" ht="18" customHeight="1" x14ac:dyDescent="0.2"/>
    <row r="177" ht="18" customHeight="1" x14ac:dyDescent="0.2"/>
    <row r="178" ht="18" customHeight="1" x14ac:dyDescent="0.2"/>
    <row r="179" ht="18" customHeight="1" x14ac:dyDescent="0.2"/>
    <row r="180" ht="18" customHeight="1" x14ac:dyDescent="0.2"/>
    <row r="181" ht="18" customHeight="1" x14ac:dyDescent="0.2"/>
    <row r="182" ht="18" customHeight="1" x14ac:dyDescent="0.2"/>
    <row r="183" ht="18" customHeight="1" x14ac:dyDescent="0.2"/>
    <row r="184" ht="18" customHeight="1" x14ac:dyDescent="0.2"/>
    <row r="185" ht="18" customHeight="1" x14ac:dyDescent="0.2"/>
    <row r="186" ht="18" customHeight="1" x14ac:dyDescent="0.2"/>
    <row r="187" ht="18" customHeight="1" x14ac:dyDescent="0.2"/>
    <row r="188" ht="18" customHeight="1" x14ac:dyDescent="0.2"/>
    <row r="189" ht="18" customHeight="1" x14ac:dyDescent="0.2"/>
    <row r="190" ht="18" customHeight="1" x14ac:dyDescent="0.2"/>
    <row r="191" ht="18" customHeight="1" x14ac:dyDescent="0.2"/>
    <row r="192" ht="18" customHeight="1" x14ac:dyDescent="0.2"/>
    <row r="193" ht="18" customHeight="1" x14ac:dyDescent="0.2"/>
  </sheetData>
  <sortState ref="A132:Q211">
    <sortCondition descending="1" ref="F132:F211"/>
  </sortState>
  <mergeCells count="72">
    <mergeCell ref="Q107:Q108"/>
    <mergeCell ref="B109:C109"/>
    <mergeCell ref="H107:H108"/>
    <mergeCell ref="I107:I108"/>
    <mergeCell ref="J107:K107"/>
    <mergeCell ref="L107:L108"/>
    <mergeCell ref="M107:O107"/>
    <mergeCell ref="P107:P108"/>
    <mergeCell ref="G107:G108"/>
    <mergeCell ref="A107:A108"/>
    <mergeCell ref="B107:C108"/>
    <mergeCell ref="D107:D108"/>
    <mergeCell ref="E107:E108"/>
    <mergeCell ref="F107:F108"/>
    <mergeCell ref="A100:D100"/>
    <mergeCell ref="J100:Q100"/>
    <mergeCell ref="A101:D101"/>
    <mergeCell ref="A102:D102"/>
    <mergeCell ref="A104:Q104"/>
    <mergeCell ref="A105:Q105"/>
    <mergeCell ref="Q39:Q40"/>
    <mergeCell ref="B41:C41"/>
    <mergeCell ref="A98:D98"/>
    <mergeCell ref="J98:Q98"/>
    <mergeCell ref="A99:D99"/>
    <mergeCell ref="J99:Q99"/>
    <mergeCell ref="H39:H40"/>
    <mergeCell ref="I39:I40"/>
    <mergeCell ref="J39:K39"/>
    <mergeCell ref="L39:L40"/>
    <mergeCell ref="M39:O39"/>
    <mergeCell ref="P39:P40"/>
    <mergeCell ref="A39:A40"/>
    <mergeCell ref="B39:C40"/>
    <mergeCell ref="D39:D40"/>
    <mergeCell ref="P10:P11"/>
    <mergeCell ref="E39:E40"/>
    <mergeCell ref="F39:F40"/>
    <mergeCell ref="G39:G40"/>
    <mergeCell ref="A32:D32"/>
    <mergeCell ref="J32:Q32"/>
    <mergeCell ref="A33:D33"/>
    <mergeCell ref="A34:D34"/>
    <mergeCell ref="A36:Q36"/>
    <mergeCell ref="A37:Q37"/>
    <mergeCell ref="B12:C12"/>
    <mergeCell ref="A30:D30"/>
    <mergeCell ref="J30:Q30"/>
    <mergeCell ref="A31:D31"/>
    <mergeCell ref="J31:Q31"/>
    <mergeCell ref="A4:D4"/>
    <mergeCell ref="A5:D5"/>
    <mergeCell ref="A7:Q7"/>
    <mergeCell ref="A8:Q8"/>
    <mergeCell ref="A10:A11"/>
    <mergeCell ref="B10:C11"/>
    <mergeCell ref="D10:D11"/>
    <mergeCell ref="E10:E11"/>
    <mergeCell ref="F10:F11"/>
    <mergeCell ref="G10:G11"/>
    <mergeCell ref="Q10:Q11"/>
    <mergeCell ref="H10:H11"/>
    <mergeCell ref="I10:I11"/>
    <mergeCell ref="J10:K10"/>
    <mergeCell ref="L10:L11"/>
    <mergeCell ref="M10:O10"/>
    <mergeCell ref="A1:D1"/>
    <mergeCell ref="J1:Q1"/>
    <mergeCell ref="A2:D2"/>
    <mergeCell ref="J2:Q2"/>
    <mergeCell ref="A3:D3"/>
    <mergeCell ref="J3:Q3"/>
  </mergeCells>
  <conditionalFormatting sqref="F13 F110:F145">
    <cfRule type="cellIs" dxfId="36" priority="100" stopIfTrue="1" operator="lessThan">
      <formula>3</formula>
    </cfRule>
    <cfRule type="cellIs" dxfId="35" priority="101" stopIfTrue="1" operator="lessThan">
      <formula>5</formula>
    </cfRule>
    <cfRule type="cellIs" dxfId="34" priority="102" stopIfTrue="1" operator="notBetween">
      <formula>7</formula>
      <formula>"&lt;7"</formula>
    </cfRule>
  </conditionalFormatting>
  <conditionalFormatting sqref="G13 G121:G122">
    <cfRule type="cellIs" dxfId="33" priority="97" stopIfTrue="1" operator="lessThan">
      <formula>30</formula>
    </cfRule>
    <cfRule type="cellIs" dxfId="32" priority="98" stopIfTrue="1" operator="lessThan">
      <formula>50</formula>
    </cfRule>
    <cfRule type="cellIs" dxfId="31" priority="99" stopIfTrue="1" operator="notBetween">
      <formula>70</formula>
      <formula>"&lt;70"</formula>
    </cfRule>
  </conditionalFormatting>
  <conditionalFormatting sqref="F42:F83">
    <cfRule type="cellIs" dxfId="30" priority="82" stopIfTrue="1" operator="lessThan">
      <formula>3</formula>
    </cfRule>
    <cfRule type="cellIs" dxfId="29" priority="83" stopIfTrue="1" operator="lessThan">
      <formula>5</formula>
    </cfRule>
    <cfRule type="cellIs" dxfId="28" priority="84" stopIfTrue="1" operator="notBetween">
      <formula>7</formula>
      <formula>"&lt;7"</formula>
    </cfRule>
  </conditionalFormatting>
  <conditionalFormatting sqref="G50:G62 G74:G76 G72 G79:G83 G42:G47">
    <cfRule type="cellIs" dxfId="27" priority="76" stopIfTrue="1" operator="lessThan">
      <formula>30</formula>
    </cfRule>
    <cfRule type="cellIs" dxfId="26" priority="77" stopIfTrue="1" operator="lessThan">
      <formula>50</formula>
    </cfRule>
    <cfRule type="cellIs" dxfId="25" priority="78" stopIfTrue="1" operator="notBetween">
      <formula>70</formula>
      <formula>"&lt;70"</formula>
    </cfRule>
  </conditionalFormatting>
  <conditionalFormatting sqref="G48:G49 G63:G70 G73 G77:G78">
    <cfRule type="cellIs" dxfId="24" priority="79" stopIfTrue="1" operator="lessThan">
      <formula>30</formula>
    </cfRule>
    <cfRule type="cellIs" dxfId="23" priority="80" stopIfTrue="1" operator="lessThan">
      <formula>50</formula>
    </cfRule>
    <cfRule type="cellIs" dxfId="22" priority="81" stopIfTrue="1" operator="notBetween">
      <formula>70</formula>
      <formula>"&gt;70"</formula>
    </cfRule>
  </conditionalFormatting>
  <conditionalFormatting sqref="G71">
    <cfRule type="cellIs" dxfId="21" priority="73" stopIfTrue="1" operator="lessThan">
      <formula>30</formula>
    </cfRule>
    <cfRule type="cellIs" dxfId="20" priority="74" stopIfTrue="1" operator="lessThan">
      <formula>50</formula>
    </cfRule>
    <cfRule type="cellIs" dxfId="19" priority="75" stopIfTrue="1" operator="notBetween">
      <formula>70</formula>
      <formula>"&lt;70"</formula>
    </cfRule>
  </conditionalFormatting>
  <conditionalFormatting sqref="G112 G127:G145 G116:G118 G110">
    <cfRule type="cellIs" dxfId="18" priority="58" stopIfTrue="1" operator="lessThan">
      <formula>30</formula>
    </cfRule>
    <cfRule type="cellIs" dxfId="17" priority="59" stopIfTrue="1" operator="lessThan">
      <formula>50</formula>
    </cfRule>
    <cfRule type="cellIs" dxfId="16" priority="60" stopIfTrue="1" operator="notBetween">
      <formula>70</formula>
      <formula>"&lt;70"</formula>
    </cfRule>
  </conditionalFormatting>
  <conditionalFormatting sqref="G111 G113:G115 G119:G120 G123:G126">
    <cfRule type="cellIs" dxfId="15" priority="61" stopIfTrue="1" operator="lessThan">
      <formula>30</formula>
    </cfRule>
    <cfRule type="cellIs" dxfId="14" priority="62" stopIfTrue="1" operator="lessThan">
      <formula>50</formula>
    </cfRule>
    <cfRule type="cellIs" dxfId="13" priority="63" stopIfTrue="1" operator="notBetween">
      <formula>70</formula>
      <formula>"&gt;70"</formula>
    </cfRule>
  </conditionalFormatting>
  <pageMargins left="0.5" right="0.25" top="0.3" bottom="0.5" header="0" footer="0.25"/>
  <pageSetup paperSize="9" scale="92" orientation="landscape" r:id="rId1"/>
  <headerFooter alignWithMargins="0">
    <oddFooter>&amp;L&amp;"Times New Roman,Regular"&amp;8Bảng thanh toán HB_Khóa 2017 C1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view="pageBreakPreview" zoomScaleNormal="100" workbookViewId="0">
      <selection activeCell="A32" sqref="A32:XFD61"/>
    </sheetView>
  </sheetViews>
  <sheetFormatPr defaultRowHeight="15" x14ac:dyDescent="0.25"/>
  <cols>
    <col min="1" max="1" width="6.42578125" style="2" customWidth="1"/>
    <col min="2" max="2" width="17.7109375" style="2" customWidth="1"/>
    <col min="3" max="3" width="12.7109375" style="2" customWidth="1"/>
    <col min="4" max="6" width="5.7109375" style="2" customWidth="1"/>
    <col min="7" max="7" width="6.7109375" style="2" customWidth="1"/>
    <col min="8" max="8" width="8.7109375" style="2" customWidth="1"/>
    <col min="9" max="9" width="13.7109375" style="2" customWidth="1"/>
    <col min="10" max="10" width="12.7109375" style="2" customWidth="1"/>
    <col min="11" max="11" width="5.7109375" style="2" customWidth="1"/>
    <col min="12" max="16384" width="9.140625" style="2"/>
  </cols>
  <sheetData>
    <row r="1" spans="1:11" ht="18" customHeight="1" x14ac:dyDescent="0.25">
      <c r="A1" s="123" t="s">
        <v>53</v>
      </c>
      <c r="B1" s="123"/>
      <c r="C1" s="123"/>
      <c r="D1" s="123"/>
      <c r="E1" s="124" t="s">
        <v>29</v>
      </c>
      <c r="F1" s="124"/>
      <c r="G1" s="124"/>
      <c r="H1" s="124"/>
      <c r="I1" s="124"/>
      <c r="J1" s="124"/>
      <c r="K1" s="124"/>
    </row>
    <row r="2" spans="1:11" ht="18" customHeight="1" x14ac:dyDescent="0.25">
      <c r="A2" s="123" t="s">
        <v>76</v>
      </c>
      <c r="B2" s="123"/>
      <c r="C2" s="123"/>
      <c r="D2" s="123"/>
      <c r="E2" s="125" t="s">
        <v>81</v>
      </c>
      <c r="F2" s="125"/>
      <c r="G2" s="125"/>
      <c r="H2" s="125"/>
      <c r="I2" s="125"/>
      <c r="J2" s="125"/>
      <c r="K2" s="125"/>
    </row>
    <row r="3" spans="1:11" ht="18" customHeight="1" x14ac:dyDescent="0.25">
      <c r="A3" s="124" t="s">
        <v>43</v>
      </c>
      <c r="B3" s="124"/>
      <c r="C3" s="124"/>
      <c r="D3" s="124"/>
      <c r="E3" s="3"/>
      <c r="F3" s="3"/>
      <c r="G3" s="123"/>
      <c r="H3" s="123"/>
      <c r="I3" s="123"/>
      <c r="J3" s="123"/>
      <c r="K3" s="123"/>
    </row>
    <row r="4" spans="1:11" ht="18" customHeight="1" x14ac:dyDescent="0.25">
      <c r="A4" s="124" t="s">
        <v>44</v>
      </c>
      <c r="B4" s="124"/>
      <c r="C4" s="124"/>
      <c r="D4" s="124"/>
      <c r="E4" s="146" t="s">
        <v>728</v>
      </c>
      <c r="F4" s="146"/>
      <c r="G4" s="146"/>
      <c r="H4" s="146"/>
      <c r="I4" s="146"/>
      <c r="J4" s="146"/>
      <c r="K4" s="91"/>
    </row>
    <row r="5" spans="1:11" ht="18" customHeight="1" x14ac:dyDescent="0.25">
      <c r="A5" s="124"/>
      <c r="B5" s="124"/>
      <c r="C5" s="124"/>
      <c r="D5" s="124"/>
      <c r="E5" s="3"/>
      <c r="F5" s="3"/>
      <c r="G5" s="3"/>
      <c r="H5" s="60"/>
      <c r="I5" s="3"/>
      <c r="J5" s="3"/>
      <c r="K5" s="3"/>
    </row>
    <row r="6" spans="1:11" s="24" customFormat="1" ht="80.099999999999994" customHeight="1" x14ac:dyDescent="0.2">
      <c r="A6" s="138" t="s">
        <v>198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</row>
    <row r="7" spans="1:11" s="24" customFormat="1" ht="20.100000000000001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 s="24" customFormat="1" ht="39.950000000000003" customHeight="1" x14ac:dyDescent="0.2">
      <c r="A8" s="26" t="s">
        <v>30</v>
      </c>
      <c r="B8" s="27" t="s">
        <v>82</v>
      </c>
      <c r="C8" s="26" t="s">
        <v>99</v>
      </c>
      <c r="D8" s="26" t="s">
        <v>49</v>
      </c>
      <c r="E8" s="27" t="s">
        <v>35</v>
      </c>
      <c r="F8" s="27" t="s">
        <v>34</v>
      </c>
      <c r="G8" s="26" t="s">
        <v>50</v>
      </c>
      <c r="H8" s="26" t="s">
        <v>48</v>
      </c>
      <c r="I8" s="26" t="s">
        <v>83</v>
      </c>
      <c r="J8" s="27" t="s">
        <v>84</v>
      </c>
      <c r="K8" s="27" t="s">
        <v>85</v>
      </c>
    </row>
    <row r="9" spans="1:11" s="24" customFormat="1" ht="30" customHeight="1" x14ac:dyDescent="0.2">
      <c r="A9" s="16">
        <v>1</v>
      </c>
      <c r="B9" s="17" t="s">
        <v>86</v>
      </c>
      <c r="C9" s="28">
        <v>70</v>
      </c>
      <c r="D9" s="61">
        <v>0</v>
      </c>
      <c r="E9" s="61">
        <v>1</v>
      </c>
      <c r="F9" s="61">
        <v>2</v>
      </c>
      <c r="G9" s="62">
        <f>SUM(D9:F9)</f>
        <v>3</v>
      </c>
      <c r="H9" s="56">
        <f>G9/C9</f>
        <v>4.2857142857142858E-2</v>
      </c>
      <c r="I9" s="29">
        <v>4625000</v>
      </c>
      <c r="J9" s="30"/>
      <c r="K9" s="16">
        <v>2</v>
      </c>
    </row>
    <row r="10" spans="1:11" s="24" customFormat="1" ht="30" customHeight="1" x14ac:dyDescent="0.2">
      <c r="A10" s="16">
        <v>2</v>
      </c>
      <c r="B10" s="17" t="s">
        <v>46</v>
      </c>
      <c r="C10" s="28">
        <v>245</v>
      </c>
      <c r="D10" s="61">
        <v>0</v>
      </c>
      <c r="E10" s="61">
        <v>6</v>
      </c>
      <c r="F10" s="61">
        <v>0</v>
      </c>
      <c r="G10" s="62">
        <f t="shared" ref="G10" si="0">SUM(D10:F10)</f>
        <v>6</v>
      </c>
      <c r="H10" s="56">
        <f t="shared" ref="H10" si="1">G10/C10</f>
        <v>2.4489795918367346E-2</v>
      </c>
      <c r="I10" s="29">
        <v>12750000</v>
      </c>
      <c r="J10" s="30"/>
      <c r="K10" s="16">
        <v>5</v>
      </c>
    </row>
    <row r="11" spans="1:11" s="24" customFormat="1" ht="30" customHeight="1" x14ac:dyDescent="0.2">
      <c r="A11" s="16">
        <v>3</v>
      </c>
      <c r="B11" s="17" t="s">
        <v>87</v>
      </c>
      <c r="C11" s="28">
        <v>717</v>
      </c>
      <c r="D11" s="63">
        <v>0</v>
      </c>
      <c r="E11" s="63">
        <v>1</v>
      </c>
      <c r="F11" s="63">
        <v>5</v>
      </c>
      <c r="G11" s="62">
        <f>SUM(D11:F11)</f>
        <v>6</v>
      </c>
      <c r="H11" s="59">
        <f>G11/C11</f>
        <v>8.368200836820083E-3</v>
      </c>
      <c r="I11" s="29">
        <v>8375000</v>
      </c>
      <c r="J11" s="30"/>
      <c r="K11" s="16">
        <v>0</v>
      </c>
    </row>
    <row r="12" spans="1:11" s="24" customFormat="1" ht="30" customHeight="1" x14ac:dyDescent="0.2">
      <c r="A12" s="16">
        <v>4</v>
      </c>
      <c r="B12" s="17" t="s">
        <v>108</v>
      </c>
      <c r="C12" s="28">
        <v>1346</v>
      </c>
      <c r="D12" s="61">
        <v>3</v>
      </c>
      <c r="E12" s="61">
        <v>15</v>
      </c>
      <c r="F12" s="61">
        <v>26</v>
      </c>
      <c r="G12" s="62">
        <f>SUM(D12:F12)</f>
        <v>44</v>
      </c>
      <c r="H12" s="56">
        <f>G12/C12</f>
        <v>3.2689450222882617E-2</v>
      </c>
      <c r="I12" s="69">
        <v>71875000</v>
      </c>
      <c r="J12" s="30"/>
      <c r="K12" s="16">
        <v>16</v>
      </c>
    </row>
    <row r="13" spans="1:11" s="24" customFormat="1" ht="30" customHeight="1" x14ac:dyDescent="0.2">
      <c r="A13" s="16">
        <v>5</v>
      </c>
      <c r="B13" s="17" t="s">
        <v>107</v>
      </c>
      <c r="C13" s="28">
        <v>46</v>
      </c>
      <c r="D13" s="63">
        <v>0</v>
      </c>
      <c r="E13" s="63">
        <v>1</v>
      </c>
      <c r="F13" s="63">
        <v>0</v>
      </c>
      <c r="G13" s="62">
        <f t="shared" ref="G13" si="2">SUM(D13:F13)</f>
        <v>1</v>
      </c>
      <c r="H13" s="59">
        <f t="shared" ref="H13" si="3">G13/C13</f>
        <v>2.1739130434782608E-2</v>
      </c>
      <c r="I13" s="29">
        <v>2125000</v>
      </c>
      <c r="J13" s="30"/>
      <c r="K13" s="16">
        <v>0</v>
      </c>
    </row>
    <row r="14" spans="1:11" s="24" customFormat="1" ht="30" customHeight="1" x14ac:dyDescent="0.2">
      <c r="A14" s="16">
        <v>6</v>
      </c>
      <c r="B14" s="17" t="s">
        <v>47</v>
      </c>
      <c r="C14" s="28">
        <v>61</v>
      </c>
      <c r="D14" s="61">
        <v>1</v>
      </c>
      <c r="E14" s="61">
        <v>0</v>
      </c>
      <c r="F14" s="61">
        <v>3</v>
      </c>
      <c r="G14" s="62">
        <f>SUM(D14:F14)</f>
        <v>4</v>
      </c>
      <c r="H14" s="57">
        <f>G14/C14</f>
        <v>6.5573770491803282E-2</v>
      </c>
      <c r="I14" s="29">
        <v>7250000</v>
      </c>
      <c r="J14" s="30"/>
      <c r="K14" s="16">
        <v>1</v>
      </c>
    </row>
    <row r="15" spans="1:11" s="24" customFormat="1" ht="30" customHeight="1" x14ac:dyDescent="0.2">
      <c r="A15" s="16">
        <v>7</v>
      </c>
      <c r="B15" s="17" t="s">
        <v>77</v>
      </c>
      <c r="C15" s="28">
        <v>1333</v>
      </c>
      <c r="D15" s="63">
        <v>0</v>
      </c>
      <c r="E15" s="63">
        <v>6</v>
      </c>
      <c r="F15" s="63">
        <v>10</v>
      </c>
      <c r="G15" s="62">
        <f t="shared" ref="G15:G17" si="4">SUM(D15:F15)</f>
        <v>16</v>
      </c>
      <c r="H15" s="58">
        <f>G15/C15</f>
        <v>1.2003000750187547E-2</v>
      </c>
      <c r="I15" s="29">
        <v>29250000</v>
      </c>
      <c r="J15" s="30"/>
      <c r="K15" s="16">
        <v>1</v>
      </c>
    </row>
    <row r="16" spans="1:11" s="24" customFormat="1" ht="30" customHeight="1" x14ac:dyDescent="0.2">
      <c r="A16" s="16">
        <v>8</v>
      </c>
      <c r="B16" s="17" t="s">
        <v>78</v>
      </c>
      <c r="C16" s="28">
        <v>1931</v>
      </c>
      <c r="D16" s="63">
        <v>2</v>
      </c>
      <c r="E16" s="63">
        <v>31</v>
      </c>
      <c r="F16" s="63">
        <v>23</v>
      </c>
      <c r="G16" s="62">
        <f t="shared" si="4"/>
        <v>56</v>
      </c>
      <c r="H16" s="58">
        <f>G16/C16</f>
        <v>2.900051786639047E-2</v>
      </c>
      <c r="I16" s="29">
        <v>113625000</v>
      </c>
      <c r="J16" s="30"/>
      <c r="K16" s="16">
        <v>41</v>
      </c>
    </row>
    <row r="17" spans="1:11" s="24" customFormat="1" ht="30" customHeight="1" x14ac:dyDescent="0.2">
      <c r="A17" s="16">
        <v>9</v>
      </c>
      <c r="B17" s="17" t="s">
        <v>109</v>
      </c>
      <c r="C17" s="28">
        <v>2597</v>
      </c>
      <c r="D17" s="63">
        <v>1</v>
      </c>
      <c r="E17" s="63">
        <v>42</v>
      </c>
      <c r="F17" s="63">
        <v>36</v>
      </c>
      <c r="G17" s="62">
        <f t="shared" si="4"/>
        <v>79</v>
      </c>
      <c r="H17" s="59">
        <f>G17/C17</f>
        <v>3.0419715055833654E-2</v>
      </c>
      <c r="I17" s="29">
        <v>156500000</v>
      </c>
      <c r="J17" s="30"/>
      <c r="K17" s="16">
        <v>29</v>
      </c>
    </row>
    <row r="18" spans="1:11" s="24" customFormat="1" ht="30" customHeight="1" x14ac:dyDescent="0.2">
      <c r="A18" s="31"/>
      <c r="B18" s="27" t="s">
        <v>31</v>
      </c>
      <c r="C18" s="32">
        <f>SUM(C9:C17)</f>
        <v>8346</v>
      </c>
      <c r="D18" s="32">
        <f>SUM(D9:D17)</f>
        <v>7</v>
      </c>
      <c r="E18" s="32">
        <f>SUM(E9:E17)</f>
        <v>103</v>
      </c>
      <c r="F18" s="32">
        <f>SUM(F9:F17)</f>
        <v>105</v>
      </c>
      <c r="G18" s="64">
        <f>SUM(G9:G17)</f>
        <v>215</v>
      </c>
      <c r="H18" s="65">
        <f>G18*100/C18</f>
        <v>2.5760843517852865</v>
      </c>
      <c r="I18" s="64">
        <f>SUM(I9:I17)</f>
        <v>406375000</v>
      </c>
      <c r="J18" s="33"/>
      <c r="K18" s="33">
        <f>SUM(K9:K17)</f>
        <v>95</v>
      </c>
    </row>
    <row r="19" spans="1:11" s="41" customFormat="1" ht="24.95" customHeight="1" x14ac:dyDescent="0.2">
      <c r="A19" s="34"/>
      <c r="B19" s="35"/>
      <c r="C19" s="36"/>
      <c r="D19" s="37">
        <f>D18*100/C18</f>
        <v>8.3872513779055829E-2</v>
      </c>
      <c r="E19" s="37">
        <f>E18*100/C18</f>
        <v>1.234124131320393</v>
      </c>
      <c r="F19" s="37">
        <f>F18*100/C18</f>
        <v>1.2580877066858376</v>
      </c>
      <c r="G19" s="139"/>
      <c r="H19" s="139"/>
      <c r="I19" s="38"/>
      <c r="J19" s="39"/>
      <c r="K19" s="40"/>
    </row>
    <row r="20" spans="1:11" s="41" customFormat="1" ht="24.95" customHeight="1" x14ac:dyDescent="0.2">
      <c r="A20" s="40"/>
      <c r="B20" s="42"/>
      <c r="C20" s="43"/>
      <c r="D20" s="43"/>
      <c r="E20" s="43"/>
      <c r="F20" s="43"/>
      <c r="G20" s="140" t="s">
        <v>51</v>
      </c>
      <c r="H20" s="140"/>
      <c r="I20" s="140"/>
      <c r="J20" s="140"/>
      <c r="K20" s="140"/>
    </row>
    <row r="21" spans="1:11" s="41" customFormat="1" ht="18" customHeight="1" x14ac:dyDescent="0.2">
      <c r="A21" s="40"/>
      <c r="B21" s="143" t="s">
        <v>118</v>
      </c>
      <c r="C21" s="144">
        <v>18500000</v>
      </c>
      <c r="D21" s="145">
        <f>D18</f>
        <v>7</v>
      </c>
      <c r="E21" s="43"/>
      <c r="F21" s="43"/>
      <c r="G21" s="96"/>
      <c r="H21" s="96"/>
      <c r="I21" s="96"/>
      <c r="J21" s="96"/>
      <c r="K21" s="96"/>
    </row>
    <row r="22" spans="1:11" s="41" customFormat="1" ht="18" customHeight="1" x14ac:dyDescent="0.2">
      <c r="A22" s="40"/>
      <c r="B22" s="143" t="s">
        <v>35</v>
      </c>
      <c r="C22" s="144">
        <v>238625000</v>
      </c>
      <c r="D22" s="145">
        <f>E18</f>
        <v>103</v>
      </c>
      <c r="E22" s="43"/>
      <c r="F22" s="43"/>
      <c r="G22" s="142" t="s">
        <v>52</v>
      </c>
      <c r="H22" s="142"/>
      <c r="I22" s="142"/>
      <c r="J22" s="142"/>
      <c r="K22" s="142"/>
    </row>
    <row r="23" spans="1:11" s="41" customFormat="1" ht="18" customHeight="1" x14ac:dyDescent="0.2">
      <c r="A23" s="40"/>
      <c r="B23" s="143" t="s">
        <v>34</v>
      </c>
      <c r="C23" s="144">
        <v>149250000</v>
      </c>
      <c r="D23" s="145">
        <f>F18</f>
        <v>105</v>
      </c>
      <c r="E23" s="43"/>
      <c r="F23" s="43"/>
      <c r="G23" s="96"/>
      <c r="H23" s="96"/>
      <c r="I23" s="96"/>
      <c r="J23" s="96"/>
      <c r="K23" s="96"/>
    </row>
    <row r="24" spans="1:11" s="41" customFormat="1" ht="18" customHeight="1" x14ac:dyDescent="0.2">
      <c r="A24" s="40"/>
      <c r="B24" s="42"/>
      <c r="C24" s="68"/>
      <c r="D24" s="43"/>
      <c r="E24" s="43"/>
      <c r="F24" s="43"/>
      <c r="G24" s="96"/>
      <c r="H24" s="96"/>
      <c r="I24" s="96"/>
      <c r="J24" s="96"/>
      <c r="K24" s="96"/>
    </row>
    <row r="25" spans="1:11" s="41" customFormat="1" ht="18" customHeight="1" x14ac:dyDescent="0.2">
      <c r="A25" s="40"/>
      <c r="B25" s="42"/>
      <c r="C25" s="43"/>
      <c r="D25" s="43"/>
      <c r="E25" s="43"/>
      <c r="F25" s="43"/>
      <c r="G25" s="137" t="s">
        <v>100</v>
      </c>
      <c r="H25" s="137"/>
      <c r="I25" s="137"/>
      <c r="J25" s="137"/>
      <c r="K25" s="137"/>
    </row>
    <row r="26" spans="1:11" s="41" customFormat="1" ht="18" customHeight="1" x14ac:dyDescent="0.2">
      <c r="A26" s="40"/>
      <c r="B26" s="42"/>
      <c r="C26" s="43"/>
      <c r="D26" s="43"/>
      <c r="E26" s="43"/>
      <c r="F26" s="43"/>
      <c r="G26" s="96"/>
      <c r="H26" s="96"/>
      <c r="I26" s="66"/>
      <c r="J26" s="45"/>
      <c r="K26" s="40"/>
    </row>
    <row r="27" spans="1:11" s="41" customFormat="1" ht="18" customHeight="1" x14ac:dyDescent="0.2">
      <c r="A27" s="40"/>
      <c r="B27" s="42"/>
      <c r="C27" s="43"/>
      <c r="D27" s="43"/>
      <c r="E27" s="43"/>
      <c r="F27" s="43"/>
      <c r="G27" s="96"/>
      <c r="H27" s="96"/>
      <c r="I27" s="66"/>
      <c r="J27" s="45"/>
      <c r="K27" s="40"/>
    </row>
    <row r="28" spans="1:11" s="41" customFormat="1" ht="18" customHeight="1" x14ac:dyDescent="0.2">
      <c r="A28" s="40"/>
      <c r="B28" s="42"/>
      <c r="C28" s="43"/>
      <c r="D28" s="43"/>
      <c r="E28" s="43"/>
      <c r="F28" s="43"/>
      <c r="G28" s="96"/>
      <c r="H28" s="96"/>
      <c r="I28" s="66"/>
      <c r="J28" s="45"/>
      <c r="K28" s="40"/>
    </row>
    <row r="29" spans="1:11" s="41" customFormat="1" ht="18" customHeight="1" x14ac:dyDescent="0.2">
      <c r="A29" s="40"/>
      <c r="B29" s="42"/>
      <c r="C29" s="43"/>
      <c r="D29" s="43"/>
      <c r="E29" s="43"/>
      <c r="F29" s="43"/>
      <c r="G29" s="96"/>
      <c r="H29" s="96"/>
      <c r="I29" s="66"/>
      <c r="J29" s="45"/>
      <c r="K29" s="40"/>
    </row>
    <row r="30" spans="1:11" s="41" customFormat="1" ht="18" customHeight="1" x14ac:dyDescent="0.2">
      <c r="A30" s="40"/>
      <c r="B30" s="42"/>
      <c r="C30" s="43"/>
      <c r="D30" s="43"/>
      <c r="E30" s="43"/>
      <c r="F30" s="43"/>
      <c r="G30" s="96"/>
      <c r="H30" s="96"/>
      <c r="I30" s="66"/>
      <c r="J30" s="45"/>
      <c r="K30" s="40"/>
    </row>
    <row r="31" spans="1:11" s="41" customFormat="1" ht="18" customHeight="1" x14ac:dyDescent="0.2">
      <c r="A31" s="40"/>
      <c r="B31" s="42"/>
      <c r="C31" s="43"/>
      <c r="D31" s="43"/>
      <c r="E31" s="43"/>
      <c r="F31" s="43"/>
      <c r="G31" s="96"/>
      <c r="H31" s="96"/>
      <c r="I31" s="66"/>
      <c r="J31" s="45"/>
      <c r="K31" s="40"/>
    </row>
    <row r="32" spans="1:11" ht="18" customHeight="1" x14ac:dyDescent="0.25">
      <c r="A32" s="123" t="s">
        <v>53</v>
      </c>
      <c r="B32" s="123"/>
      <c r="C32" s="123"/>
      <c r="D32" s="123"/>
      <c r="E32" s="124" t="s">
        <v>29</v>
      </c>
      <c r="F32" s="124"/>
      <c r="G32" s="124"/>
      <c r="H32" s="124"/>
      <c r="I32" s="124"/>
      <c r="J32" s="124"/>
      <c r="K32" s="124"/>
    </row>
    <row r="33" spans="1:11" ht="18" customHeight="1" x14ac:dyDescent="0.25">
      <c r="A33" s="123" t="s">
        <v>76</v>
      </c>
      <c r="B33" s="123"/>
      <c r="C33" s="123"/>
      <c r="D33" s="123"/>
      <c r="E33" s="125" t="s">
        <v>45</v>
      </c>
      <c r="F33" s="125"/>
      <c r="G33" s="125"/>
      <c r="H33" s="125"/>
      <c r="I33" s="125"/>
      <c r="J33" s="125"/>
      <c r="K33" s="125"/>
    </row>
    <row r="34" spans="1:11" ht="18" customHeight="1" x14ac:dyDescent="0.25">
      <c r="A34" s="124" t="s">
        <v>43</v>
      </c>
      <c r="B34" s="124"/>
      <c r="C34" s="124"/>
      <c r="D34" s="124"/>
      <c r="E34" s="123"/>
      <c r="F34" s="123"/>
      <c r="G34" s="123"/>
      <c r="H34" s="123"/>
      <c r="I34" s="123"/>
      <c r="J34" s="123"/>
      <c r="K34" s="123"/>
    </row>
    <row r="35" spans="1:11" ht="18" customHeight="1" x14ac:dyDescent="0.25">
      <c r="A35" s="124" t="s">
        <v>44</v>
      </c>
      <c r="B35" s="124"/>
      <c r="C35" s="124"/>
      <c r="D35" s="124"/>
      <c r="E35" s="141" t="s">
        <v>729</v>
      </c>
      <c r="F35" s="141"/>
      <c r="G35" s="141"/>
      <c r="H35" s="141"/>
      <c r="I35" s="141"/>
      <c r="J35" s="141"/>
      <c r="K35" s="91"/>
    </row>
    <row r="36" spans="1:11" ht="18" customHeight="1" x14ac:dyDescent="0.25">
      <c r="A36" s="124"/>
      <c r="B36" s="124"/>
      <c r="C36" s="124"/>
      <c r="D36" s="124"/>
      <c r="E36" s="3"/>
      <c r="F36" s="3"/>
      <c r="G36" s="3"/>
      <c r="H36" s="3"/>
      <c r="I36" s="3"/>
      <c r="J36" s="3"/>
      <c r="K36" s="3"/>
    </row>
    <row r="37" spans="1:11" s="24" customFormat="1" ht="80.099999999999994" customHeight="1" x14ac:dyDescent="0.2">
      <c r="A37" s="147" t="s">
        <v>730</v>
      </c>
      <c r="B37" s="147"/>
      <c r="C37" s="147"/>
      <c r="D37" s="147"/>
      <c r="E37" s="147"/>
      <c r="F37" s="147"/>
      <c r="G37" s="147"/>
      <c r="H37" s="147"/>
      <c r="I37" s="147"/>
      <c r="J37" s="147"/>
      <c r="K37" s="148"/>
    </row>
    <row r="38" spans="1:11" s="24" customFormat="1" ht="20.100000000000001" customHeight="1" x14ac:dyDescent="0.2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</row>
    <row r="39" spans="1:11" s="24" customFormat="1" ht="39.950000000000003" customHeight="1" x14ac:dyDescent="0.2">
      <c r="A39" s="26" t="s">
        <v>30</v>
      </c>
      <c r="B39" s="27" t="s">
        <v>731</v>
      </c>
      <c r="C39" s="26" t="s">
        <v>732</v>
      </c>
      <c r="D39" s="26" t="s">
        <v>49</v>
      </c>
      <c r="E39" s="27" t="s">
        <v>35</v>
      </c>
      <c r="F39" s="27" t="s">
        <v>34</v>
      </c>
      <c r="G39" s="26" t="s">
        <v>50</v>
      </c>
      <c r="H39" s="26" t="s">
        <v>48</v>
      </c>
      <c r="I39" s="26" t="s">
        <v>733</v>
      </c>
      <c r="J39" s="27" t="s">
        <v>734</v>
      </c>
      <c r="K39" s="27">
        <v>0</v>
      </c>
    </row>
    <row r="40" spans="1:11" s="24" customFormat="1" ht="30" customHeight="1" x14ac:dyDescent="0.2">
      <c r="A40" s="16">
        <v>1</v>
      </c>
      <c r="B40" s="17" t="s">
        <v>86</v>
      </c>
      <c r="C40" s="28">
        <v>70</v>
      </c>
      <c r="D40" s="149">
        <v>0</v>
      </c>
      <c r="E40" s="149">
        <v>1</v>
      </c>
      <c r="F40" s="149">
        <v>3</v>
      </c>
      <c r="G40" s="150">
        <f>SUM(D40:F40)</f>
        <v>4</v>
      </c>
      <c r="H40" s="56">
        <f t="shared" ref="H40" si="5">G40/C40</f>
        <v>5.7142857142857141E-2</v>
      </c>
      <c r="I40" s="29">
        <v>5875000</v>
      </c>
      <c r="J40" s="30"/>
      <c r="K40" s="16">
        <v>3</v>
      </c>
    </row>
    <row r="41" spans="1:11" s="24" customFormat="1" ht="30" customHeight="1" x14ac:dyDescent="0.2">
      <c r="A41" s="16">
        <v>2</v>
      </c>
      <c r="B41" s="17" t="s">
        <v>46</v>
      </c>
      <c r="C41" s="28">
        <v>245</v>
      </c>
      <c r="D41" s="151">
        <v>0</v>
      </c>
      <c r="E41" s="151">
        <v>6</v>
      </c>
      <c r="F41" s="151">
        <v>7</v>
      </c>
      <c r="G41" s="150">
        <f>SUM(D41:F41)</f>
        <v>13</v>
      </c>
      <c r="H41" s="59">
        <f>G41/C41</f>
        <v>5.3061224489795916E-2</v>
      </c>
      <c r="I41" s="29">
        <v>21500000</v>
      </c>
      <c r="J41" s="30"/>
      <c r="K41" s="16">
        <v>10</v>
      </c>
    </row>
    <row r="42" spans="1:11" s="24" customFormat="1" ht="30" customHeight="1" x14ac:dyDescent="0.2">
      <c r="A42" s="16">
        <v>3</v>
      </c>
      <c r="B42" s="17" t="s">
        <v>735</v>
      </c>
      <c r="C42" s="28">
        <v>717</v>
      </c>
      <c r="D42" s="151">
        <v>0</v>
      </c>
      <c r="E42" s="151">
        <v>1</v>
      </c>
      <c r="F42" s="151">
        <v>18</v>
      </c>
      <c r="G42" s="150">
        <f>SUM(D42:F42)</f>
        <v>19</v>
      </c>
      <c r="H42" s="59">
        <f>G42/C42</f>
        <v>2.6499302649930265E-2</v>
      </c>
      <c r="I42" s="29">
        <v>24625000</v>
      </c>
      <c r="J42" s="30"/>
      <c r="K42" s="16">
        <v>3</v>
      </c>
    </row>
    <row r="43" spans="1:11" s="24" customFormat="1" ht="30" customHeight="1" x14ac:dyDescent="0.2">
      <c r="A43" s="16">
        <v>4</v>
      </c>
      <c r="B43" s="17" t="s">
        <v>736</v>
      </c>
      <c r="C43" s="28">
        <v>1346</v>
      </c>
      <c r="D43" s="149">
        <v>3</v>
      </c>
      <c r="E43" s="149">
        <v>15</v>
      </c>
      <c r="F43" s="149">
        <v>87</v>
      </c>
      <c r="G43" s="150">
        <f t="shared" ref="G43:G44" si="6">SUM(D43:F43)</f>
        <v>105</v>
      </c>
      <c r="H43" s="57">
        <f t="shared" ref="H43:H44" si="7">G43/C43</f>
        <v>7.8008915304606241E-2</v>
      </c>
      <c r="I43" s="29">
        <v>148125000</v>
      </c>
      <c r="J43" s="30"/>
      <c r="K43" s="16">
        <v>42</v>
      </c>
    </row>
    <row r="44" spans="1:11" s="24" customFormat="1" ht="30" customHeight="1" x14ac:dyDescent="0.2">
      <c r="A44" s="16">
        <v>5</v>
      </c>
      <c r="B44" s="17" t="s">
        <v>737</v>
      </c>
      <c r="C44" s="28">
        <v>46</v>
      </c>
      <c r="D44" s="149">
        <v>0</v>
      </c>
      <c r="E44" s="149">
        <v>1</v>
      </c>
      <c r="F44" s="149">
        <v>6</v>
      </c>
      <c r="G44" s="150">
        <f t="shared" si="6"/>
        <v>7</v>
      </c>
      <c r="H44" s="56">
        <f t="shared" si="7"/>
        <v>0.15217391304347827</v>
      </c>
      <c r="I44" s="29">
        <v>9625000</v>
      </c>
      <c r="J44" s="30"/>
      <c r="K44" s="16">
        <v>0</v>
      </c>
    </row>
    <row r="45" spans="1:11" s="24" customFormat="1" ht="30" customHeight="1" x14ac:dyDescent="0.2">
      <c r="A45" s="16">
        <v>6</v>
      </c>
      <c r="B45" s="17" t="s">
        <v>47</v>
      </c>
      <c r="C45" s="28">
        <v>61</v>
      </c>
      <c r="D45" s="151">
        <v>1</v>
      </c>
      <c r="E45" s="151">
        <v>0</v>
      </c>
      <c r="F45" s="151">
        <v>10</v>
      </c>
      <c r="G45" s="150">
        <f>SUM(D45:F45)</f>
        <v>11</v>
      </c>
      <c r="H45" s="59">
        <f>G45/C45</f>
        <v>0.18032786885245902</v>
      </c>
      <c r="I45" s="29">
        <v>17750000</v>
      </c>
      <c r="J45" s="30"/>
      <c r="K45" s="16">
        <v>2</v>
      </c>
    </row>
    <row r="46" spans="1:11" s="24" customFormat="1" ht="30" customHeight="1" x14ac:dyDescent="0.2">
      <c r="A46" s="16">
        <v>7</v>
      </c>
      <c r="B46" s="17" t="s">
        <v>77</v>
      </c>
      <c r="C46" s="28">
        <v>1333</v>
      </c>
      <c r="D46" s="151">
        <v>0</v>
      </c>
      <c r="E46" s="151">
        <v>6</v>
      </c>
      <c r="F46" s="151">
        <v>32</v>
      </c>
      <c r="G46" s="150">
        <f t="shared" ref="G46:G48" si="8">SUM(D46:F46)</f>
        <v>38</v>
      </c>
      <c r="H46" s="58">
        <f t="shared" ref="H46:H49" si="9">G46/C46</f>
        <v>2.8507126781695424E-2</v>
      </c>
      <c r="I46" s="29">
        <v>62250000</v>
      </c>
      <c r="J46" s="30"/>
      <c r="K46" s="16">
        <v>2</v>
      </c>
    </row>
    <row r="47" spans="1:11" s="24" customFormat="1" ht="30" customHeight="1" x14ac:dyDescent="0.2">
      <c r="A47" s="16">
        <v>8</v>
      </c>
      <c r="B47" s="17" t="s">
        <v>78</v>
      </c>
      <c r="C47" s="28">
        <v>1931</v>
      </c>
      <c r="D47" s="151">
        <v>2</v>
      </c>
      <c r="E47" s="151">
        <v>31</v>
      </c>
      <c r="F47" s="151">
        <v>75</v>
      </c>
      <c r="G47" s="150">
        <f t="shared" si="8"/>
        <v>108</v>
      </c>
      <c r="H47" s="58">
        <f t="shared" si="9"/>
        <v>5.5929570170895906E-2</v>
      </c>
      <c r="I47" s="29">
        <v>191625000</v>
      </c>
      <c r="J47" s="30"/>
      <c r="K47" s="16">
        <v>61</v>
      </c>
    </row>
    <row r="48" spans="1:11" s="24" customFormat="1" ht="30" customHeight="1" x14ac:dyDescent="0.2">
      <c r="A48" s="16">
        <v>9</v>
      </c>
      <c r="B48" s="17" t="s">
        <v>109</v>
      </c>
      <c r="C48" s="28">
        <v>2597</v>
      </c>
      <c r="D48" s="151">
        <v>1</v>
      </c>
      <c r="E48" s="151">
        <v>42</v>
      </c>
      <c r="F48" s="151">
        <v>177</v>
      </c>
      <c r="G48" s="150">
        <f t="shared" si="8"/>
        <v>220</v>
      </c>
      <c r="H48" s="59">
        <f t="shared" si="9"/>
        <v>8.4713130535232967E-2</v>
      </c>
      <c r="I48" s="29">
        <v>368000000</v>
      </c>
      <c r="J48" s="30"/>
      <c r="K48" s="16">
        <v>52</v>
      </c>
    </row>
    <row r="49" spans="1:11" s="24" customFormat="1" ht="30" customHeight="1" x14ac:dyDescent="0.2">
      <c r="A49" s="31"/>
      <c r="B49" s="27" t="s">
        <v>31</v>
      </c>
      <c r="C49" s="32">
        <f>SUM(C40:C48)</f>
        <v>8346</v>
      </c>
      <c r="D49" s="32">
        <f>SUM(D40:D48)</f>
        <v>7</v>
      </c>
      <c r="E49" s="32">
        <f>SUM(E40:E48)</f>
        <v>103</v>
      </c>
      <c r="F49" s="32">
        <f>SUM(F40:F48)</f>
        <v>415</v>
      </c>
      <c r="G49" s="32">
        <f>SUM(G40:G48)</f>
        <v>525</v>
      </c>
      <c r="H49" s="152">
        <f t="shared" si="9"/>
        <v>6.2904385334291879E-2</v>
      </c>
      <c r="I49" s="32">
        <f>SUM(I40:I48)</f>
        <v>849375000</v>
      </c>
      <c r="J49" s="33"/>
      <c r="K49" s="32">
        <f>SUM(K40:K48)</f>
        <v>175</v>
      </c>
    </row>
    <row r="50" spans="1:11" s="41" customFormat="1" ht="30" customHeight="1" x14ac:dyDescent="0.2">
      <c r="A50" s="34"/>
      <c r="B50" s="153" t="s">
        <v>738</v>
      </c>
      <c r="C50" s="36"/>
      <c r="D50" s="37"/>
      <c r="E50" s="37"/>
      <c r="F50" s="37"/>
      <c r="G50" s="105"/>
      <c r="H50" s="105"/>
      <c r="I50" s="105"/>
      <c r="J50" s="105"/>
      <c r="K50" s="40"/>
    </row>
    <row r="51" spans="1:11" s="41" customFormat="1" ht="30" customHeight="1" x14ac:dyDescent="0.2">
      <c r="A51" s="40"/>
      <c r="B51" s="154"/>
      <c r="C51" s="43"/>
      <c r="D51" s="68">
        <f>D49*100/C49</f>
        <v>8.3872513779055829E-2</v>
      </c>
      <c r="E51" s="68">
        <f>E49*100/C49</f>
        <v>1.234124131320393</v>
      </c>
      <c r="F51" s="68">
        <f>F49*100/C49</f>
        <v>4.9724418883297385</v>
      </c>
      <c r="G51" s="155"/>
      <c r="H51" s="105"/>
      <c r="I51" s="105"/>
      <c r="J51" s="105"/>
      <c r="K51" s="40"/>
    </row>
    <row r="52" spans="1:11" s="41" customFormat="1" ht="18" customHeight="1" x14ac:dyDescent="0.2">
      <c r="A52" s="40"/>
      <c r="B52" s="42"/>
      <c r="C52" s="43"/>
      <c r="D52" s="43"/>
      <c r="E52" s="43"/>
      <c r="F52" s="43"/>
      <c r="G52" s="105"/>
      <c r="H52" s="105"/>
      <c r="I52" s="156" t="s">
        <v>739</v>
      </c>
      <c r="J52" s="105"/>
      <c r="K52" s="105"/>
    </row>
    <row r="53" spans="1:11" s="41" customFormat="1" ht="18" customHeight="1" x14ac:dyDescent="0.2">
      <c r="A53" s="40"/>
      <c r="B53" s="42"/>
      <c r="C53" s="43"/>
      <c r="D53" s="43"/>
      <c r="E53" s="43"/>
      <c r="F53" s="43"/>
      <c r="G53" s="105"/>
      <c r="H53" s="105"/>
      <c r="I53" s="105"/>
      <c r="J53" s="105"/>
      <c r="K53" s="105"/>
    </row>
    <row r="54" spans="1:11" s="41" customFormat="1" ht="18" customHeight="1" x14ac:dyDescent="0.2">
      <c r="A54" s="40"/>
      <c r="B54" s="42"/>
      <c r="C54" s="43"/>
      <c r="D54" s="43"/>
      <c r="E54" s="43"/>
      <c r="F54" s="43"/>
      <c r="G54" s="105"/>
      <c r="H54" s="105"/>
      <c r="I54" s="104" t="s">
        <v>52</v>
      </c>
      <c r="J54" s="105"/>
      <c r="K54" s="105"/>
    </row>
    <row r="55" spans="1:11" s="41" customFormat="1" ht="18" customHeight="1" x14ac:dyDescent="0.2">
      <c r="A55" s="40"/>
      <c r="B55" s="42"/>
      <c r="C55" s="43"/>
      <c r="D55" s="43"/>
      <c r="E55" s="43"/>
      <c r="F55" s="43"/>
      <c r="G55" s="105"/>
      <c r="H55" s="105"/>
      <c r="I55" s="105"/>
      <c r="J55" s="105"/>
      <c r="K55" s="105"/>
    </row>
    <row r="56" spans="1:11" s="41" customFormat="1" ht="18" customHeight="1" x14ac:dyDescent="0.2">
      <c r="A56" s="40"/>
      <c r="B56" s="42"/>
      <c r="C56" s="43"/>
      <c r="D56" s="43"/>
      <c r="E56" s="43"/>
      <c r="F56" s="43"/>
      <c r="G56" s="105"/>
      <c r="H56" s="105"/>
      <c r="I56" s="105"/>
      <c r="J56" s="105"/>
      <c r="K56" s="105"/>
    </row>
    <row r="57" spans="1:11" s="41" customFormat="1" ht="18" customHeight="1" x14ac:dyDescent="0.2">
      <c r="A57" s="40"/>
      <c r="B57" s="42"/>
      <c r="C57" s="43"/>
      <c r="D57" s="43"/>
      <c r="E57" s="43"/>
      <c r="F57" s="43"/>
      <c r="H57" s="43"/>
      <c r="I57" s="157" t="s">
        <v>100</v>
      </c>
      <c r="J57" s="43"/>
      <c r="K57" s="40"/>
    </row>
    <row r="58" spans="1:11" s="41" customFormat="1" ht="18" customHeight="1" x14ac:dyDescent="0.2">
      <c r="A58" s="40"/>
      <c r="B58" s="42"/>
      <c r="C58" s="43"/>
      <c r="D58" s="43"/>
      <c r="E58" s="43"/>
      <c r="F58" s="43"/>
      <c r="G58" s="105"/>
      <c r="H58" s="105"/>
      <c r="I58" s="46"/>
      <c r="J58" s="39"/>
      <c r="K58" s="40"/>
    </row>
    <row r="59" spans="1:11" s="41" customFormat="1" ht="18" customHeight="1" x14ac:dyDescent="0.2">
      <c r="A59" s="40"/>
      <c r="B59" s="42"/>
      <c r="C59" s="43"/>
      <c r="D59" s="43"/>
      <c r="E59" s="43"/>
      <c r="F59" s="43"/>
      <c r="G59" s="105"/>
      <c r="H59" s="105"/>
      <c r="I59" s="46"/>
      <c r="J59" s="39"/>
      <c r="K59" s="40"/>
    </row>
    <row r="60" spans="1:11" s="41" customFormat="1" ht="18" customHeight="1" x14ac:dyDescent="0.2">
      <c r="A60" s="40"/>
      <c r="B60" s="42"/>
      <c r="C60" s="43"/>
      <c r="D60" s="43"/>
      <c r="E60" s="43"/>
      <c r="F60" s="43"/>
      <c r="G60" s="105"/>
      <c r="H60" s="105"/>
      <c r="I60" s="46"/>
      <c r="J60" s="39"/>
      <c r="K60" s="40"/>
    </row>
    <row r="61" spans="1:11" s="41" customFormat="1" ht="18" customHeight="1" x14ac:dyDescent="0.2">
      <c r="A61" s="40"/>
      <c r="B61" s="42"/>
      <c r="C61" s="43"/>
      <c r="D61" s="43"/>
      <c r="E61" s="43"/>
      <c r="F61" s="43"/>
      <c r="G61" s="105"/>
      <c r="H61" s="105"/>
      <c r="I61" s="46"/>
      <c r="J61" s="39"/>
      <c r="K61" s="40"/>
    </row>
    <row r="62" spans="1:11" ht="18" customHeight="1" x14ac:dyDescent="0.25">
      <c r="A62" s="123" t="s">
        <v>53</v>
      </c>
      <c r="B62" s="123"/>
      <c r="C62" s="123"/>
      <c r="D62" s="123"/>
      <c r="E62" s="124" t="s">
        <v>29</v>
      </c>
      <c r="F62" s="124"/>
      <c r="G62" s="124"/>
      <c r="H62" s="124"/>
      <c r="I62" s="124"/>
      <c r="J62" s="124"/>
      <c r="K62" s="124"/>
    </row>
    <row r="63" spans="1:11" ht="18" customHeight="1" x14ac:dyDescent="0.25">
      <c r="A63" s="123" t="s">
        <v>76</v>
      </c>
      <c r="B63" s="123"/>
      <c r="C63" s="123"/>
      <c r="D63" s="123"/>
      <c r="E63" s="125" t="s">
        <v>81</v>
      </c>
      <c r="F63" s="125"/>
      <c r="G63" s="125"/>
      <c r="H63" s="125"/>
      <c r="I63" s="125"/>
      <c r="J63" s="125"/>
      <c r="K63" s="125"/>
    </row>
    <row r="64" spans="1:11" ht="18" customHeight="1" x14ac:dyDescent="0.25">
      <c r="A64" s="124" t="s">
        <v>43</v>
      </c>
      <c r="B64" s="124"/>
      <c r="C64" s="124"/>
      <c r="D64" s="124"/>
      <c r="E64" s="3"/>
      <c r="F64" s="3"/>
      <c r="G64" s="123"/>
      <c r="H64" s="123"/>
      <c r="I64" s="123"/>
      <c r="J64" s="123"/>
      <c r="K64" s="123"/>
    </row>
    <row r="65" spans="1:11" ht="18" customHeight="1" x14ac:dyDescent="0.25">
      <c r="A65" s="124" t="s">
        <v>44</v>
      </c>
      <c r="B65" s="124"/>
      <c r="C65" s="124"/>
      <c r="D65" s="124"/>
      <c r="E65" s="141" t="s">
        <v>190</v>
      </c>
      <c r="F65" s="141"/>
      <c r="G65" s="141"/>
      <c r="H65" s="141"/>
      <c r="I65" s="141"/>
      <c r="J65" s="141"/>
      <c r="K65" s="91"/>
    </row>
    <row r="66" spans="1:11" ht="18" customHeight="1" x14ac:dyDescent="0.25">
      <c r="A66" s="124"/>
      <c r="B66" s="124"/>
      <c r="C66" s="124"/>
      <c r="D66" s="124"/>
      <c r="E66" s="3"/>
      <c r="F66" s="3"/>
      <c r="G66" s="3"/>
      <c r="H66" s="60"/>
      <c r="I66" s="3"/>
      <c r="J66" s="3"/>
      <c r="K66" s="3"/>
    </row>
    <row r="67" spans="1:11" s="24" customFormat="1" ht="80.099999999999994" customHeight="1" x14ac:dyDescent="0.2">
      <c r="A67" s="138" t="s">
        <v>191</v>
      </c>
      <c r="B67" s="138"/>
      <c r="C67" s="138"/>
      <c r="D67" s="138"/>
      <c r="E67" s="138"/>
      <c r="F67" s="138"/>
      <c r="G67" s="138"/>
      <c r="H67" s="138"/>
      <c r="I67" s="138"/>
      <c r="J67" s="138"/>
      <c r="K67" s="138"/>
    </row>
    <row r="68" spans="1:11" s="24" customFormat="1" ht="20.100000000000001" customHeight="1" x14ac:dyDescent="0.2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</row>
    <row r="69" spans="1:11" s="24" customFormat="1" ht="39.950000000000003" customHeight="1" x14ac:dyDescent="0.2">
      <c r="A69" s="26" t="s">
        <v>30</v>
      </c>
      <c r="B69" s="27" t="s">
        <v>82</v>
      </c>
      <c r="C69" s="26" t="s">
        <v>99</v>
      </c>
      <c r="D69" s="26" t="s">
        <v>49</v>
      </c>
      <c r="E69" s="27" t="s">
        <v>35</v>
      </c>
      <c r="F69" s="27" t="s">
        <v>34</v>
      </c>
      <c r="G69" s="26" t="s">
        <v>50</v>
      </c>
      <c r="H69" s="26" t="s">
        <v>48</v>
      </c>
      <c r="I69" s="26" t="s">
        <v>83</v>
      </c>
      <c r="J69" s="27" t="s">
        <v>84</v>
      </c>
      <c r="K69" s="27" t="s">
        <v>85</v>
      </c>
    </row>
    <row r="70" spans="1:11" s="24" customFormat="1" ht="30" customHeight="1" x14ac:dyDescent="0.2">
      <c r="A70" s="16">
        <v>1</v>
      </c>
      <c r="B70" s="17" t="s">
        <v>86</v>
      </c>
      <c r="C70" s="28">
        <v>90</v>
      </c>
      <c r="D70" s="61">
        <v>0</v>
      </c>
      <c r="E70" s="61">
        <v>0</v>
      </c>
      <c r="F70" s="61">
        <v>5</v>
      </c>
      <c r="G70" s="62">
        <f>SUM(D70:F70)</f>
        <v>5</v>
      </c>
      <c r="H70" s="56">
        <f>G70/C70</f>
        <v>5.5555555555555552E-2</v>
      </c>
      <c r="I70" s="29">
        <v>6250000</v>
      </c>
      <c r="J70" s="30"/>
      <c r="K70" s="16">
        <v>0</v>
      </c>
    </row>
    <row r="71" spans="1:11" s="24" customFormat="1" ht="30" customHeight="1" x14ac:dyDescent="0.2">
      <c r="A71" s="16">
        <v>2</v>
      </c>
      <c r="B71" s="17" t="s">
        <v>46</v>
      </c>
      <c r="C71" s="28">
        <v>281</v>
      </c>
      <c r="D71" s="61">
        <v>0</v>
      </c>
      <c r="E71" s="61">
        <v>5</v>
      </c>
      <c r="F71" s="61">
        <v>7</v>
      </c>
      <c r="G71" s="62">
        <f t="shared" ref="G71:G78" si="10">SUM(D71:F71)</f>
        <v>12</v>
      </c>
      <c r="H71" s="56">
        <f t="shared" ref="H71:H74" si="11">G71/C71</f>
        <v>4.2704626334519574E-2</v>
      </c>
      <c r="I71" s="29">
        <v>19375000</v>
      </c>
      <c r="J71" s="30"/>
      <c r="K71" s="16">
        <v>5</v>
      </c>
    </row>
    <row r="72" spans="1:11" s="24" customFormat="1" ht="30" customHeight="1" x14ac:dyDescent="0.2">
      <c r="A72" s="16">
        <v>3</v>
      </c>
      <c r="B72" s="17" t="s">
        <v>87</v>
      </c>
      <c r="C72" s="28">
        <v>822</v>
      </c>
      <c r="D72" s="63">
        <v>0</v>
      </c>
      <c r="E72" s="63">
        <v>7</v>
      </c>
      <c r="F72" s="63">
        <v>13</v>
      </c>
      <c r="G72" s="62">
        <f>SUM(D72:F72)</f>
        <v>20</v>
      </c>
      <c r="H72" s="59">
        <f>G72/C72</f>
        <v>2.4330900243309004E-2</v>
      </c>
      <c r="I72" s="29">
        <v>31125000</v>
      </c>
      <c r="J72" s="30"/>
      <c r="K72" s="16">
        <v>3</v>
      </c>
    </row>
    <row r="73" spans="1:11" s="24" customFormat="1" ht="30" customHeight="1" x14ac:dyDescent="0.2">
      <c r="A73" s="16">
        <v>4</v>
      </c>
      <c r="B73" s="17" t="s">
        <v>108</v>
      </c>
      <c r="C73" s="28">
        <v>1606</v>
      </c>
      <c r="D73" s="61">
        <v>0</v>
      </c>
      <c r="E73" s="61">
        <v>2</v>
      </c>
      <c r="F73" s="61">
        <v>27</v>
      </c>
      <c r="G73" s="62">
        <f>SUM(D73:F73)</f>
        <v>29</v>
      </c>
      <c r="H73" s="56">
        <f>G73/C73</f>
        <v>1.8057285180572851E-2</v>
      </c>
      <c r="I73" s="69">
        <v>38000000</v>
      </c>
      <c r="J73" s="30"/>
      <c r="K73" s="16">
        <v>15</v>
      </c>
    </row>
    <row r="74" spans="1:11" s="24" customFormat="1" ht="30" customHeight="1" x14ac:dyDescent="0.2">
      <c r="A74" s="16">
        <v>5</v>
      </c>
      <c r="B74" s="17" t="s">
        <v>107</v>
      </c>
      <c r="C74" s="28">
        <v>53</v>
      </c>
      <c r="D74" s="63">
        <v>0</v>
      </c>
      <c r="E74" s="63"/>
      <c r="F74" s="63">
        <v>1</v>
      </c>
      <c r="G74" s="62">
        <f t="shared" si="10"/>
        <v>1</v>
      </c>
      <c r="H74" s="59">
        <f t="shared" si="11"/>
        <v>1.8867924528301886E-2</v>
      </c>
      <c r="I74" s="29">
        <v>1250000</v>
      </c>
      <c r="J74" s="30"/>
      <c r="K74" s="16">
        <v>0</v>
      </c>
    </row>
    <row r="75" spans="1:11" s="24" customFormat="1" ht="30" customHeight="1" x14ac:dyDescent="0.2">
      <c r="A75" s="16">
        <v>6</v>
      </c>
      <c r="B75" s="17" t="s">
        <v>47</v>
      </c>
      <c r="C75" s="28">
        <v>62</v>
      </c>
      <c r="D75" s="61">
        <v>0</v>
      </c>
      <c r="E75" s="61">
        <v>1</v>
      </c>
      <c r="F75" s="61">
        <v>3</v>
      </c>
      <c r="G75" s="62">
        <f>SUM(D75:F75)</f>
        <v>4</v>
      </c>
      <c r="H75" s="57">
        <f>G75/C75</f>
        <v>6.4516129032258063E-2</v>
      </c>
      <c r="I75" s="29">
        <v>6875000</v>
      </c>
      <c r="J75" s="30"/>
      <c r="K75" s="16">
        <v>2</v>
      </c>
    </row>
    <row r="76" spans="1:11" s="24" customFormat="1" ht="30" customHeight="1" x14ac:dyDescent="0.2">
      <c r="A76" s="16">
        <v>7</v>
      </c>
      <c r="B76" s="17" t="s">
        <v>77</v>
      </c>
      <c r="C76" s="28">
        <v>1387</v>
      </c>
      <c r="D76" s="63">
        <v>0</v>
      </c>
      <c r="E76" s="63">
        <v>6</v>
      </c>
      <c r="F76" s="63">
        <v>21</v>
      </c>
      <c r="G76" s="62">
        <f t="shared" si="10"/>
        <v>27</v>
      </c>
      <c r="H76" s="58">
        <f>G76/C76</f>
        <v>1.9466474405191059E-2</v>
      </c>
      <c r="I76" s="29">
        <v>45750000</v>
      </c>
      <c r="J76" s="30"/>
      <c r="K76" s="16">
        <v>17</v>
      </c>
    </row>
    <row r="77" spans="1:11" s="24" customFormat="1" ht="30" customHeight="1" x14ac:dyDescent="0.2">
      <c r="A77" s="16">
        <v>8</v>
      </c>
      <c r="B77" s="17" t="s">
        <v>78</v>
      </c>
      <c r="C77" s="28">
        <v>2096</v>
      </c>
      <c r="D77" s="63">
        <v>10</v>
      </c>
      <c r="E77" s="63">
        <v>23</v>
      </c>
      <c r="F77" s="63">
        <v>36</v>
      </c>
      <c r="G77" s="62">
        <f t="shared" si="10"/>
        <v>69</v>
      </c>
      <c r="H77" s="58">
        <f>G77/C77</f>
        <v>3.2919847328244274E-2</v>
      </c>
      <c r="I77" s="29">
        <v>136125000</v>
      </c>
      <c r="J77" s="30"/>
      <c r="K77" s="16">
        <v>33</v>
      </c>
    </row>
    <row r="78" spans="1:11" s="24" customFormat="1" ht="30" customHeight="1" x14ac:dyDescent="0.2">
      <c r="A78" s="16">
        <v>9</v>
      </c>
      <c r="B78" s="17" t="s">
        <v>109</v>
      </c>
      <c r="C78" s="28">
        <v>3111</v>
      </c>
      <c r="D78" s="63">
        <v>1</v>
      </c>
      <c r="E78" s="63">
        <v>17</v>
      </c>
      <c r="F78" s="63">
        <v>52</v>
      </c>
      <c r="G78" s="62">
        <f t="shared" si="10"/>
        <v>70</v>
      </c>
      <c r="H78" s="59">
        <f>G78/C78</f>
        <v>2.2500803600128575E-2</v>
      </c>
      <c r="I78" s="29">
        <v>121125000</v>
      </c>
      <c r="J78" s="29">
        <v>875000</v>
      </c>
      <c r="K78" s="16">
        <v>34</v>
      </c>
    </row>
    <row r="79" spans="1:11" s="24" customFormat="1" ht="30" customHeight="1" x14ac:dyDescent="0.2">
      <c r="A79" s="31"/>
      <c r="B79" s="27" t="s">
        <v>31</v>
      </c>
      <c r="C79" s="32">
        <f>SUM(C70:C78)</f>
        <v>9508</v>
      </c>
      <c r="D79" s="32">
        <f>SUM(D70:D78)</f>
        <v>11</v>
      </c>
      <c r="E79" s="32">
        <f>SUM(E70:E78)</f>
        <v>61</v>
      </c>
      <c r="F79" s="32">
        <f>SUM(F70:F78)</f>
        <v>165</v>
      </c>
      <c r="G79" s="64">
        <f>SUM(G70:G78)</f>
        <v>237</v>
      </c>
      <c r="H79" s="65">
        <f>G79*100/C79</f>
        <v>2.492637778712663</v>
      </c>
      <c r="I79" s="64">
        <f>SUM(I70:I78)+J78</f>
        <v>406750000</v>
      </c>
      <c r="J79" s="102" t="s">
        <v>720</v>
      </c>
      <c r="K79" s="33">
        <f>SUM(K70:K78)</f>
        <v>109</v>
      </c>
    </row>
    <row r="80" spans="1:11" s="41" customFormat="1" ht="24.95" customHeight="1" x14ac:dyDescent="0.2">
      <c r="A80" s="34"/>
      <c r="B80" s="35"/>
      <c r="C80" s="36"/>
      <c r="D80" s="37">
        <f>D79*100/C79</f>
        <v>0.11569204880100968</v>
      </c>
      <c r="E80" s="37">
        <f>E79*100/C79</f>
        <v>0.64156499789650823</v>
      </c>
      <c r="F80" s="37">
        <f>F79*100/C79</f>
        <v>1.7353807320151451</v>
      </c>
      <c r="G80" s="139"/>
      <c r="H80" s="139"/>
      <c r="I80" s="38"/>
      <c r="J80" s="39"/>
      <c r="K80" s="40"/>
    </row>
    <row r="81" spans="1:11" s="41" customFormat="1" ht="24.95" customHeight="1" x14ac:dyDescent="0.2">
      <c r="A81" s="40"/>
      <c r="B81" s="42"/>
      <c r="C81" s="43"/>
      <c r="D81" s="43"/>
      <c r="E81" s="43"/>
      <c r="F81" s="43"/>
      <c r="G81" s="140" t="s">
        <v>51</v>
      </c>
      <c r="H81" s="140"/>
      <c r="I81" s="140"/>
      <c r="J81" s="140"/>
      <c r="K81" s="140"/>
    </row>
    <row r="82" spans="1:11" s="41" customFormat="1" ht="18" customHeight="1" x14ac:dyDescent="0.2">
      <c r="A82" s="40"/>
      <c r="B82" s="42"/>
      <c r="C82" s="68"/>
      <c r="D82" s="43"/>
      <c r="E82" s="43"/>
      <c r="F82" s="43"/>
      <c r="G82" s="44"/>
      <c r="H82" s="44"/>
      <c r="I82" s="44"/>
      <c r="J82" s="44"/>
      <c r="K82" s="44"/>
    </row>
    <row r="83" spans="1:11" s="41" customFormat="1" ht="18" customHeight="1" x14ac:dyDescent="0.2">
      <c r="A83" s="40"/>
      <c r="B83" s="42"/>
      <c r="C83" s="68"/>
      <c r="D83" s="93"/>
      <c r="E83" s="43"/>
      <c r="F83" s="43"/>
      <c r="G83" s="136" t="s">
        <v>52</v>
      </c>
      <c r="H83" s="136"/>
      <c r="I83" s="136"/>
      <c r="J83" s="136"/>
      <c r="K83" s="136"/>
    </row>
    <row r="84" spans="1:11" s="41" customFormat="1" ht="18" customHeight="1" x14ac:dyDescent="0.2">
      <c r="A84" s="40"/>
      <c r="B84" s="42"/>
      <c r="C84" s="68"/>
      <c r="D84" s="43"/>
      <c r="E84" s="43"/>
      <c r="F84" s="43"/>
      <c r="G84" s="44"/>
      <c r="H84" s="44"/>
      <c r="I84" s="44"/>
      <c r="J84" s="44"/>
      <c r="K84" s="44"/>
    </row>
    <row r="85" spans="1:11" s="41" customFormat="1" ht="18" customHeight="1" x14ac:dyDescent="0.2">
      <c r="A85" s="40"/>
      <c r="B85" s="42"/>
      <c r="C85" s="68"/>
      <c r="D85" s="43"/>
      <c r="E85" s="43"/>
      <c r="F85" s="43"/>
      <c r="G85" s="44"/>
      <c r="H85" s="44"/>
      <c r="I85" s="44"/>
      <c r="J85" s="44"/>
      <c r="K85" s="44"/>
    </row>
    <row r="86" spans="1:11" s="41" customFormat="1" ht="18" customHeight="1" x14ac:dyDescent="0.2">
      <c r="A86" s="40"/>
      <c r="B86" s="42"/>
      <c r="C86" s="43"/>
      <c r="D86" s="43"/>
      <c r="E86" s="43"/>
      <c r="F86" s="43"/>
      <c r="G86" s="137" t="s">
        <v>100</v>
      </c>
      <c r="H86" s="137"/>
      <c r="I86" s="137"/>
      <c r="J86" s="137"/>
      <c r="K86" s="137"/>
    </row>
    <row r="87" spans="1:11" s="41" customFormat="1" ht="18" customHeight="1" x14ac:dyDescent="0.2">
      <c r="A87" s="40"/>
      <c r="B87" s="42"/>
      <c r="C87" s="43"/>
      <c r="D87" s="43"/>
      <c r="E87" s="43"/>
      <c r="F87" s="43"/>
      <c r="G87" s="44"/>
      <c r="H87" s="44"/>
      <c r="I87" s="66"/>
      <c r="J87" s="45"/>
      <c r="K87" s="40"/>
    </row>
    <row r="88" spans="1:11" s="41" customFormat="1" ht="18" customHeight="1" x14ac:dyDescent="0.2">
      <c r="A88" s="40"/>
      <c r="B88" s="42"/>
      <c r="C88" s="43"/>
      <c r="D88" s="43"/>
      <c r="E88" s="43"/>
      <c r="F88" s="43"/>
      <c r="G88" s="90"/>
      <c r="H88" s="90"/>
      <c r="I88" s="66"/>
      <c r="J88" s="45"/>
      <c r="K88" s="40"/>
    </row>
    <row r="89" spans="1:11" s="41" customFormat="1" ht="18" customHeight="1" x14ac:dyDescent="0.2">
      <c r="A89" s="40"/>
      <c r="B89" s="42"/>
      <c r="C89" s="43"/>
      <c r="D89" s="43"/>
      <c r="E89" s="43"/>
      <c r="F89" s="43"/>
      <c r="G89" s="90"/>
      <c r="H89" s="90"/>
      <c r="I89" s="66"/>
      <c r="J89" s="45"/>
      <c r="K89" s="40"/>
    </row>
    <row r="90" spans="1:11" s="41" customFormat="1" ht="18" customHeight="1" x14ac:dyDescent="0.2">
      <c r="A90" s="40"/>
      <c r="B90" s="42"/>
      <c r="C90" s="43"/>
      <c r="D90" s="43"/>
      <c r="E90" s="43"/>
      <c r="F90" s="43"/>
      <c r="G90" s="90"/>
      <c r="H90" s="90"/>
      <c r="I90" s="66"/>
      <c r="J90" s="45"/>
      <c r="K90" s="40"/>
    </row>
    <row r="91" spans="1:11" s="41" customFormat="1" ht="18" customHeight="1" x14ac:dyDescent="0.2">
      <c r="A91" s="40"/>
      <c r="B91" s="42"/>
      <c r="C91" s="43"/>
      <c r="D91" s="43"/>
      <c r="E91" s="43"/>
      <c r="F91" s="43"/>
      <c r="G91" s="90"/>
      <c r="H91" s="90"/>
      <c r="I91" s="66"/>
      <c r="J91" s="45"/>
      <c r="K91" s="40"/>
    </row>
    <row r="92" spans="1:11" s="41" customFormat="1" ht="18" customHeight="1" x14ac:dyDescent="0.2">
      <c r="A92" s="40"/>
      <c r="B92" s="42"/>
      <c r="C92" s="43"/>
      <c r="D92" s="43"/>
      <c r="E92" s="43"/>
      <c r="F92" s="43"/>
      <c r="G92" s="90"/>
      <c r="H92" s="90"/>
      <c r="I92" s="66"/>
      <c r="J92" s="45"/>
      <c r="K92" s="40"/>
    </row>
    <row r="93" spans="1:11" s="41" customFormat="1" ht="24.95" customHeight="1" x14ac:dyDescent="0.2">
      <c r="A93" s="40"/>
      <c r="B93" s="42"/>
      <c r="C93" s="43"/>
      <c r="D93" s="43"/>
      <c r="E93" s="43"/>
      <c r="F93" s="43"/>
      <c r="G93" s="44"/>
      <c r="H93" s="44"/>
      <c r="I93" s="46"/>
      <c r="J93" s="39"/>
      <c r="K93" s="40"/>
    </row>
    <row r="94" spans="1:11" s="41" customFormat="1" ht="24.95" customHeight="1" x14ac:dyDescent="0.2">
      <c r="A94" s="40"/>
      <c r="B94" s="42"/>
      <c r="C94" s="43"/>
      <c r="D94" s="43"/>
      <c r="E94" s="43"/>
      <c r="F94" s="43"/>
      <c r="G94" s="44"/>
      <c r="H94" s="44"/>
      <c r="I94" s="46"/>
      <c r="J94" s="39"/>
      <c r="K94" s="40"/>
    </row>
    <row r="95" spans="1:11" s="24" customFormat="1" ht="20.100000000000001" customHeight="1" x14ac:dyDescent="0.2">
      <c r="A95" s="47"/>
      <c r="B95" s="48"/>
      <c r="C95" s="49"/>
      <c r="D95" s="49"/>
      <c r="E95" s="49"/>
      <c r="F95" s="49"/>
      <c r="G95" s="48"/>
      <c r="H95" s="48"/>
      <c r="I95" s="50"/>
      <c r="J95" s="51"/>
      <c r="K95" s="47"/>
    </row>
    <row r="96" spans="1:11" s="24" customFormat="1" ht="20.100000000000001" customHeight="1" x14ac:dyDescent="0.2">
      <c r="A96" s="47"/>
      <c r="B96" s="48"/>
      <c r="C96" s="49"/>
      <c r="D96" s="49"/>
      <c r="E96" s="49"/>
      <c r="F96" s="49"/>
      <c r="G96" s="48"/>
      <c r="H96" s="48"/>
      <c r="I96" s="50"/>
      <c r="J96" s="51"/>
      <c r="K96" s="47"/>
    </row>
    <row r="97" spans="9:9" x14ac:dyDescent="0.25">
      <c r="I97" s="52"/>
    </row>
  </sheetData>
  <mergeCells count="38">
    <mergeCell ref="A35:D35"/>
    <mergeCell ref="E35:J35"/>
    <mergeCell ref="A36:D36"/>
    <mergeCell ref="A37:J37"/>
    <mergeCell ref="E32:K32"/>
    <mergeCell ref="A33:D33"/>
    <mergeCell ref="E33:K33"/>
    <mergeCell ref="A34:D34"/>
    <mergeCell ref="E34:K34"/>
    <mergeCell ref="G20:K20"/>
    <mergeCell ref="G22:K22"/>
    <mergeCell ref="G25:K25"/>
    <mergeCell ref="A4:D4"/>
    <mergeCell ref="E4:J4"/>
    <mergeCell ref="A5:D5"/>
    <mergeCell ref="A6:K6"/>
    <mergeCell ref="G19:H19"/>
    <mergeCell ref="A1:D1"/>
    <mergeCell ref="E1:K1"/>
    <mergeCell ref="A2:D2"/>
    <mergeCell ref="E2:K2"/>
    <mergeCell ref="A3:D3"/>
    <mergeCell ref="G3:K3"/>
    <mergeCell ref="A62:D62"/>
    <mergeCell ref="E62:K62"/>
    <mergeCell ref="A63:D63"/>
    <mergeCell ref="E63:K63"/>
    <mergeCell ref="A64:D64"/>
    <mergeCell ref="G64:K64"/>
    <mergeCell ref="G86:K86"/>
    <mergeCell ref="A65:D65"/>
    <mergeCell ref="A66:D66"/>
    <mergeCell ref="A67:K67"/>
    <mergeCell ref="G80:H80"/>
    <mergeCell ref="G81:K81"/>
    <mergeCell ref="E65:J65"/>
    <mergeCell ref="G83:K83"/>
    <mergeCell ref="A32:D32"/>
  </mergeCells>
  <phoneticPr fontId="9" type="noConversion"/>
  <conditionalFormatting sqref="D70:K70 D74:K74 D71:J73 D75:J77 D78:I78">
    <cfRule type="cellIs" dxfId="12" priority="11" stopIfTrue="1" operator="notEqual">
      <formula>0</formula>
    </cfRule>
  </conditionalFormatting>
  <conditionalFormatting sqref="K71:K73">
    <cfRule type="cellIs" dxfId="11" priority="10" stopIfTrue="1" operator="notEqual">
      <formula>0</formula>
    </cfRule>
  </conditionalFormatting>
  <conditionalFormatting sqref="K75">
    <cfRule type="cellIs" dxfId="10" priority="9" stopIfTrue="1" operator="notEqual">
      <formula>0</formula>
    </cfRule>
  </conditionalFormatting>
  <conditionalFormatting sqref="K76:K78">
    <cfRule type="cellIs" dxfId="9" priority="8" stopIfTrue="1" operator="notEqual">
      <formula>0</formula>
    </cfRule>
  </conditionalFormatting>
  <conditionalFormatting sqref="D9:K9 D13:K13 D10:J12 D14:J17">
    <cfRule type="cellIs" dxfId="8" priority="7" stopIfTrue="1" operator="notEqual">
      <formula>0</formula>
    </cfRule>
  </conditionalFormatting>
  <conditionalFormatting sqref="K10:K12">
    <cfRule type="cellIs" dxfId="7" priority="6" stopIfTrue="1" operator="notEqual">
      <formula>0</formula>
    </cfRule>
  </conditionalFormatting>
  <conditionalFormatting sqref="K14">
    <cfRule type="cellIs" dxfId="6" priority="5" stopIfTrue="1" operator="notEqual">
      <formula>0</formula>
    </cfRule>
  </conditionalFormatting>
  <conditionalFormatting sqref="K15:K17">
    <cfRule type="cellIs" dxfId="5" priority="4" stopIfTrue="1" operator="notEqual">
      <formula>0</formula>
    </cfRule>
  </conditionalFormatting>
  <conditionalFormatting sqref="J78">
    <cfRule type="cellIs" dxfId="4" priority="3" stopIfTrue="1" operator="notEqual">
      <formula>0</formula>
    </cfRule>
  </conditionalFormatting>
  <conditionalFormatting sqref="D40:K45">
    <cfRule type="cellIs" dxfId="3" priority="2" stopIfTrue="1" operator="notEqual">
      <formula>0</formula>
    </cfRule>
  </conditionalFormatting>
  <conditionalFormatting sqref="D46:K48">
    <cfRule type="cellIs" dxfId="1" priority="1" stopIfTrue="1" operator="notEqual">
      <formula>0</formula>
    </cfRule>
  </conditionalFormatting>
  <pageMargins left="0.59055118110236227" right="0.19685039370078741" top="0.59055118110236227" bottom="0.59055118110236227" header="0" footer="0.1968503937007874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3</vt:i4>
      </vt:variant>
    </vt:vector>
  </HeadingPairs>
  <TitlesOfParts>
    <vt:vector size="13" baseType="lpstr">
      <vt:lpstr>16TC(9+3)</vt:lpstr>
      <vt:lpstr>16TCN</vt:lpstr>
      <vt:lpstr>17T4</vt:lpstr>
      <vt:lpstr>18T4</vt:lpstr>
      <vt:lpstr>18T2</vt:lpstr>
      <vt:lpstr>16CĐN</vt:lpstr>
      <vt:lpstr>16CĐ</vt:lpstr>
      <vt:lpstr>17C1</vt:lpstr>
      <vt:lpstr>18C1</vt:lpstr>
      <vt:lpstr>TH_HB</vt:lpstr>
      <vt:lpstr>'17C1'!Print_Titles</vt:lpstr>
      <vt:lpstr>'18C1'!Print_Titles</vt:lpstr>
      <vt:lpstr>'18T4'!Print_Titles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cp:lastPrinted>2019-10-10T04:03:17Z</cp:lastPrinted>
  <dcterms:created xsi:type="dcterms:W3CDTF">2016-06-21T02:02:47Z</dcterms:created>
  <dcterms:modified xsi:type="dcterms:W3CDTF">2019-10-14T00:08:52Z</dcterms:modified>
</cp:coreProperties>
</file>